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firstSheet="1" activeTab="2"/>
  </bookViews>
  <sheets>
    <sheet name="基本情報" sheetId="1" state="hidden" r:id="rId1"/>
    <sheet name="０ 学校一覧" sheetId="2" r:id="rId2"/>
    <sheet name="1 学校情報" sheetId="3" r:id="rId3"/>
    <sheet name="２ エントリー" sheetId="4" r:id="rId4"/>
    <sheet name="申込用紙（印刷のみに使用してください）" sheetId="5" r:id="rId5"/>
    <sheet name="事務局作業用（操作しないでください）" sheetId="6" r:id="rId6"/>
  </sheets>
  <externalReferences>
    <externalReference r:id="rId9"/>
    <externalReference r:id="rId10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2">'1 学校情報'!$B$1:$R$4</definedName>
    <definedName name="_xlnm.Print_Area" localSheetId="3">'２ エントリー'!$A$1:$H$5</definedName>
    <definedName name="_xlnm.Print_Area" localSheetId="4">'申込用紙（印刷のみに使用してください）'!$A$1:$F$54</definedName>
    <definedName name="Z_5A2EB01D_584A_4735_ABFB_69E16B75241B_.wvu.Cols" localSheetId="2" hidden="1">'1 学校情報'!#REF!</definedName>
    <definedName name="Z_5A2EB01D_584A_4735_ABFB_69E16B75241B_.wvu.Cols" localSheetId="3" hidden="1">'２ エントリー'!#REF!</definedName>
    <definedName name="Z_5A2EB01D_584A_4735_ABFB_69E16B75241B_.wvu.PrintArea" localSheetId="2" hidden="1">'1 学校情報'!$B$1:$R$4</definedName>
    <definedName name="Z_5A2EB01D_584A_4735_ABFB_69E16B75241B_.wvu.PrintArea" localSheetId="3" hidden="1">'２ エントリー'!$A$1:$H$5</definedName>
    <definedName name="作業">#REF!</definedName>
  </definedNames>
  <calcPr fullCalcOnLoad="1"/>
</workbook>
</file>

<file path=xl/sharedStrings.xml><?xml version="1.0" encoding="utf-8"?>
<sst xmlns="http://schemas.openxmlformats.org/spreadsheetml/2006/main" count="1757" uniqueCount="796">
  <si>
    <t>上記のとおり，放送コンテストへの参加を申し込みます。</t>
  </si>
  <si>
    <t>部門</t>
  </si>
  <si>
    <t>研究発表はテーマ、アナ・朗読は氏名</t>
  </si>
  <si>
    <t>フリガナ(全エントリー)</t>
  </si>
  <si>
    <t>ｱﾅ･朗読</t>
  </si>
  <si>
    <t>朗読</t>
  </si>
  <si>
    <t>学校名</t>
  </si>
  <si>
    <t>〒番号</t>
  </si>
  <si>
    <t>電話番号</t>
  </si>
  <si>
    <t>FAX番号</t>
  </si>
  <si>
    <t>顧問携帯</t>
  </si>
  <si>
    <t>ラジオ・テレビ・ドラマは作品名15字以内</t>
  </si>
  <si>
    <t>（半角カタカナ）</t>
  </si>
  <si>
    <t>学年</t>
  </si>
  <si>
    <t>作品番号</t>
  </si>
  <si>
    <t>（学校）</t>
  </si>
  <si>
    <t>（ない場合は空欄）</t>
  </si>
  <si>
    <t>ＲⅠ</t>
  </si>
  <si>
    <t>東京に生まれた高校生は幸せか？</t>
  </si>
  <si>
    <t>ﾄｳｷｮｳﾆｳﾏﾚﾀｺｳｺｳｾｲﾊｼｱﾜｾｶ?</t>
  </si>
  <si>
    <t>（半角数字）</t>
  </si>
  <si>
    <t>アナ</t>
  </si>
  <si>
    <t>研発</t>
  </si>
  <si>
    <t>お昼だよ純心弁当</t>
  </si>
  <si>
    <t>ＰＡＴＩＥＮＴ</t>
  </si>
  <si>
    <t>日本子ども校長計画</t>
  </si>
  <si>
    <t>without</t>
  </si>
  <si>
    <t>プロとアマ</t>
  </si>
  <si>
    <t>校長氏名</t>
  </si>
  <si>
    <t>（姓名の間は一マス）</t>
  </si>
  <si>
    <t>顧問氏名</t>
  </si>
  <si>
    <t>引率者氏名</t>
  </si>
  <si>
    <t>当日の実行委員の可否</t>
  </si>
  <si>
    <t>（1：男子,</t>
  </si>
  <si>
    <t>2：女子）</t>
  </si>
  <si>
    <t>織田　太朗</t>
  </si>
  <si>
    <t>生徒は性別</t>
  </si>
  <si>
    <t>記入例</t>
  </si>
  <si>
    <t>アナ：アナウンス部門</t>
  </si>
  <si>
    <t>朗読：朗読部門</t>
  </si>
  <si>
    <t>ＲＤ：ラジオドキュメント部門</t>
  </si>
  <si>
    <t>ＴＤ：テレビドキュメント部門</t>
  </si>
  <si>
    <t>研発：校内放送研究発表</t>
  </si>
  <si>
    <t>になります</t>
  </si>
  <si>
    <t>朗読作品番号は</t>
  </si>
  <si>
    <t>男</t>
  </si>
  <si>
    <t>女</t>
  </si>
  <si>
    <t>（氏名）</t>
  </si>
  <si>
    <t>（ﾌﾘｶﾞﾅ）</t>
  </si>
  <si>
    <t>学年</t>
  </si>
  <si>
    <t>性別</t>
  </si>
  <si>
    <t>（タイトル）</t>
  </si>
  <si>
    <t>（ﾌﾘｶﾞﾅ）</t>
  </si>
  <si>
    <t>（タイトル）</t>
  </si>
  <si>
    <t>(1：可能，2：不能）</t>
  </si>
  <si>
    <t>【参加者情報】</t>
  </si>
  <si>
    <t>校長：</t>
  </si>
  <si>
    <t>892-0806</t>
  </si>
  <si>
    <t>099-247-7161</t>
  </si>
  <si>
    <t>099-248-3160</t>
  </si>
  <si>
    <t>鹿児島玉龍</t>
  </si>
  <si>
    <t/>
  </si>
  <si>
    <t>※エントリーがフルに満たない場合は空欄で結構です。</t>
  </si>
  <si>
    <t>宮田　一郎</t>
  </si>
  <si>
    <t>備　　　　考</t>
  </si>
  <si>
    <t>番号</t>
  </si>
  <si>
    <t>鹿児島市薬師2-1-1</t>
  </si>
  <si>
    <t>099-251-7387</t>
  </si>
  <si>
    <t>099-255-3433</t>
  </si>
  <si>
    <t>鹿児島市上之園町23-1</t>
  </si>
  <si>
    <t>099-254-0175</t>
  </si>
  <si>
    <t>099-254-0176</t>
  </si>
  <si>
    <t>鹿児島市加治屋町10-1</t>
  </si>
  <si>
    <t>099-226-1574</t>
  </si>
  <si>
    <t>099-223-2409</t>
  </si>
  <si>
    <t>鹿児島市平川町4047</t>
  </si>
  <si>
    <t>099-261-2121</t>
  </si>
  <si>
    <t>099-261-2122</t>
  </si>
  <si>
    <t>鹿児島市小野町3175</t>
  </si>
  <si>
    <t>099-281-5233</t>
  </si>
  <si>
    <t>099-281-5244</t>
  </si>
  <si>
    <t>〒891-0198</t>
  </si>
  <si>
    <t>鹿児島市西谷山1-2-1</t>
  </si>
  <si>
    <t>099-263-3733</t>
  </si>
  <si>
    <t>099-260-8233</t>
  </si>
  <si>
    <t>鹿児島市郡山町100</t>
  </si>
  <si>
    <t>099-298-4124</t>
  </si>
  <si>
    <t>099-298-4125</t>
  </si>
  <si>
    <t>鹿児島市福山町573</t>
  </si>
  <si>
    <t>099-278-3986</t>
  </si>
  <si>
    <t>099-278-1838</t>
  </si>
  <si>
    <t>鹿児島市東坂元3-28-1</t>
  </si>
  <si>
    <t>099-247-2000</t>
  </si>
  <si>
    <t>099-247-2011</t>
  </si>
  <si>
    <t>鹿児島市草牟田2-57-1</t>
  </si>
  <si>
    <t>099-222-9205</t>
  </si>
  <si>
    <t>099-222-9206</t>
  </si>
  <si>
    <t>鹿児島市谷山中央8-4-1</t>
  </si>
  <si>
    <t>099-268-2255</t>
  </si>
  <si>
    <t>099-268-2257</t>
  </si>
  <si>
    <t>指宿市十町236</t>
  </si>
  <si>
    <t>0993-22-3535</t>
  </si>
  <si>
    <t>0993-24-3985</t>
  </si>
  <si>
    <t>指宿市山川成川3423</t>
  </si>
  <si>
    <t>0993-34-0141</t>
  </si>
  <si>
    <t>0993-34-0142</t>
  </si>
  <si>
    <t>南九州市頴娃町牧之内2000</t>
  </si>
  <si>
    <t>0993-36-1141</t>
  </si>
  <si>
    <t>0993-36-1142</t>
  </si>
  <si>
    <t>枕崎市岩崎町3</t>
  </si>
  <si>
    <t>0993-72-0217</t>
  </si>
  <si>
    <t>0993-72-0604</t>
  </si>
  <si>
    <t>枕崎市板敷南町650</t>
  </si>
  <si>
    <t>0993-76-2111</t>
  </si>
  <si>
    <t>0993-76-2112</t>
  </si>
  <si>
    <t>南さつま市加世田川畑3200</t>
  </si>
  <si>
    <t>0993-53-2049</t>
  </si>
  <si>
    <t>0993-53-7152</t>
  </si>
  <si>
    <t>南さつま市加世田武田14863</t>
  </si>
  <si>
    <t>0993-53-3600</t>
  </si>
  <si>
    <t>0993-53-3601</t>
  </si>
  <si>
    <t>南九州市川辺町田部田4150</t>
  </si>
  <si>
    <t>0993-56-1151</t>
  </si>
  <si>
    <t>0993-56-1152</t>
  </si>
  <si>
    <t>南九州市知覧町郡5232</t>
  </si>
  <si>
    <t>0993-83-2214</t>
  </si>
  <si>
    <t>0993-83-2215</t>
  </si>
  <si>
    <t>日置市吹上町今田1003</t>
  </si>
  <si>
    <t>099-296-2411</t>
  </si>
  <si>
    <t>099-296-2412</t>
  </si>
  <si>
    <t>日置市伊集院町郡1984</t>
  </si>
  <si>
    <t>099-273-2195</t>
  </si>
  <si>
    <t>099-273-4509</t>
  </si>
  <si>
    <t>いちき串木野市湊町160</t>
  </si>
  <si>
    <t>0996-36-2341</t>
  </si>
  <si>
    <t>0996-36-5035</t>
  </si>
  <si>
    <t>いちき串木野市美住町65</t>
  </si>
  <si>
    <t>0996-32-2064</t>
  </si>
  <si>
    <t>0996-32-2046</t>
  </si>
  <si>
    <t>薩摩川内市御陵下町6-3</t>
  </si>
  <si>
    <t>0996-23-7274</t>
  </si>
  <si>
    <t>0996-22-1542</t>
  </si>
  <si>
    <t>薩摩川内市平佐町1835</t>
  </si>
  <si>
    <t>0996-25-2554</t>
  </si>
  <si>
    <t>0996-25-1018</t>
  </si>
  <si>
    <t>薩摩川内市入来町副田5961</t>
  </si>
  <si>
    <t>0996-44-5020</t>
  </si>
  <si>
    <t>0996-44-5022</t>
  </si>
  <si>
    <t>薩摩中央</t>
  </si>
  <si>
    <t>薩摩郡さつま町虎居1900</t>
  </si>
  <si>
    <t>0996-53-1207</t>
  </si>
  <si>
    <t>0996-53-1208</t>
  </si>
  <si>
    <t>阿久根市赤瀬川1800</t>
  </si>
  <si>
    <t>0996-72-7310</t>
  </si>
  <si>
    <t>0996-72-7320</t>
  </si>
  <si>
    <t>出水市野田町下名5454</t>
  </si>
  <si>
    <t>0996-84-2074</t>
  </si>
  <si>
    <t>0996-84-2161</t>
  </si>
  <si>
    <t>出水市西出水町1700</t>
  </si>
  <si>
    <t>0996-62-0281</t>
  </si>
  <si>
    <t>0996-62-7530</t>
  </si>
  <si>
    <t>出水市五万石町358</t>
  </si>
  <si>
    <t>0996-62-0010</t>
  </si>
  <si>
    <t>0996-62-0096</t>
  </si>
  <si>
    <t>伊佐市大口里2670</t>
  </si>
  <si>
    <t>0995-22-1441</t>
  </si>
  <si>
    <t>0995-22-9227</t>
  </si>
  <si>
    <t>伊佐市大口原田574</t>
  </si>
  <si>
    <t>0995-22-1445</t>
  </si>
  <si>
    <t>0995-22-1446</t>
  </si>
  <si>
    <t>霧島市牧園町宿窪田330-5</t>
  </si>
  <si>
    <t>0995-76-0039</t>
  </si>
  <si>
    <t>0995-76-0040</t>
  </si>
  <si>
    <t>姶良市蒲生町下久徳848-2</t>
  </si>
  <si>
    <t>0995-52-1155</t>
  </si>
  <si>
    <t>0995-52-1161</t>
  </si>
  <si>
    <t>姶良市加治木町仮屋町211</t>
  </si>
  <si>
    <t>0995-63-2052</t>
  </si>
  <si>
    <t>0995-63-3965</t>
  </si>
  <si>
    <t>姶良市加治木町新富町131</t>
  </si>
  <si>
    <t>0995-62-3166</t>
  </si>
  <si>
    <t>0995-62-3168</t>
  </si>
  <si>
    <t>霧島市隼人町内山田1-6-20</t>
  </si>
  <si>
    <t>0995-42-0023</t>
  </si>
  <si>
    <t>0995-42-0025</t>
  </si>
  <si>
    <t>霧島市国分中央2-8-1</t>
  </si>
  <si>
    <t>0995-46-0001</t>
  </si>
  <si>
    <t>0995-46-0002</t>
  </si>
  <si>
    <t>霧島市福山町福山5399-1</t>
  </si>
  <si>
    <t>0995-56-2734</t>
  </si>
  <si>
    <t>0995-56-3119</t>
  </si>
  <si>
    <t>0986-76-6646</t>
  </si>
  <si>
    <t>0986-76-6656</t>
  </si>
  <si>
    <t>志布志市志布志町安楽178</t>
  </si>
  <si>
    <t>099-472-0200</t>
  </si>
  <si>
    <t>099-473-2913</t>
  </si>
  <si>
    <t>鹿屋市串良町岡崎2496-1</t>
  </si>
  <si>
    <t>0994-63-2533</t>
  </si>
  <si>
    <t>0994-63-2534</t>
  </si>
  <si>
    <t>肝属郡肝付町前田5025</t>
  </si>
  <si>
    <t>0994-65-1192</t>
  </si>
  <si>
    <t>0994-65-1113</t>
  </si>
  <si>
    <t>鹿屋市白崎町13-1</t>
  </si>
  <si>
    <t>0994-42-4145</t>
  </si>
  <si>
    <t>0994-41-0870</t>
  </si>
  <si>
    <t>鹿屋市寿2-17-5</t>
  </si>
  <si>
    <t>0994-42-5191</t>
  </si>
  <si>
    <t>0994-42-4900</t>
  </si>
  <si>
    <t>鹿屋市川西町4490</t>
  </si>
  <si>
    <t>0994-42-2165</t>
  </si>
  <si>
    <t>0994-42-4524</t>
  </si>
  <si>
    <t>垂水市中央町14</t>
  </si>
  <si>
    <t>0994-32-0062</t>
  </si>
  <si>
    <t>0994-32-0088</t>
  </si>
  <si>
    <t>肝属郡南大隅町根占川北413</t>
  </si>
  <si>
    <t>0994-24-3155</t>
  </si>
  <si>
    <t>0994-24-3156</t>
  </si>
  <si>
    <t>西之表市西之表9607-1</t>
  </si>
  <si>
    <t>0997-22-1270</t>
  </si>
  <si>
    <t>0997-22-1280</t>
  </si>
  <si>
    <t>熊毛郡中種子町野間4258-1</t>
  </si>
  <si>
    <t>0997-24-2401</t>
  </si>
  <si>
    <t>0997-27-1461</t>
  </si>
  <si>
    <t>熊毛郡屋久島町宮之浦2479-1</t>
  </si>
  <si>
    <t>0997-42-0013</t>
  </si>
  <si>
    <t>0997-42-0620</t>
  </si>
  <si>
    <t>奄美市名瀬安勝町7-1</t>
  </si>
  <si>
    <t>0997-52-4451</t>
  </si>
  <si>
    <t>0997-52-9718</t>
  </si>
  <si>
    <t>奄美市名瀬古田町1-1</t>
  </si>
  <si>
    <t>0997-52-6121</t>
  </si>
  <si>
    <t>0997-52-6122</t>
  </si>
  <si>
    <t>奄美市笠利町中金久356</t>
  </si>
  <si>
    <t>0997-63-0005</t>
  </si>
  <si>
    <t>0997-63-0597</t>
  </si>
  <si>
    <t>大島郡瀬戸内町古仁屋399-1</t>
  </si>
  <si>
    <t>0997-72-0034</t>
  </si>
  <si>
    <t>0997-72-0057</t>
  </si>
  <si>
    <t>大島郡喜界町赤連2536</t>
  </si>
  <si>
    <t>0997-65-0024</t>
  </si>
  <si>
    <t>0997-65-0217</t>
  </si>
  <si>
    <t>大島郡徳之島町亀津784</t>
  </si>
  <si>
    <t>0997-82-1850</t>
  </si>
  <si>
    <t>0997-82-1851</t>
  </si>
  <si>
    <t>大島郡知名町余多241</t>
  </si>
  <si>
    <t>0997-93-2014</t>
  </si>
  <si>
    <t>0997-93-2719</t>
  </si>
  <si>
    <t>大島郡与論町茶花1234-1</t>
  </si>
  <si>
    <t>0997-97-2064</t>
  </si>
  <si>
    <t>0997-97-2844</t>
  </si>
  <si>
    <t>県立定時制高校</t>
  </si>
  <si>
    <t>099-263-3721</t>
  </si>
  <si>
    <t>0997-52-0353</t>
  </si>
  <si>
    <t>県立通信制高校</t>
  </si>
  <si>
    <t>099-263-3723</t>
  </si>
  <si>
    <t>特別支援学校</t>
  </si>
  <si>
    <t>〒891-0117</t>
  </si>
  <si>
    <t>鹿児島市西谷山1-3-3</t>
  </si>
  <si>
    <t>099-263-6660</t>
  </si>
  <si>
    <t>099-263-6659</t>
  </si>
  <si>
    <t>鹿児島市下伊敷1-52-27</t>
  </si>
  <si>
    <t>099-228-2200</t>
  </si>
  <si>
    <t>099-228-2211</t>
  </si>
  <si>
    <t>鹿児島市小野町2760</t>
  </si>
  <si>
    <t>099-282-0440</t>
  </si>
  <si>
    <t>099-282-0452</t>
  </si>
  <si>
    <t>鹿児島市吉野町1-42-1</t>
  </si>
  <si>
    <t>099-243-0114</t>
  </si>
  <si>
    <t>099-243-6107</t>
  </si>
  <si>
    <t>鹿児島市皆与志町1782-1</t>
  </si>
  <si>
    <t>099-238-5078</t>
  </si>
  <si>
    <t>099-238-5081</t>
  </si>
  <si>
    <t>鹿児島市桜ヶ丘6-12</t>
  </si>
  <si>
    <t>099-265-6642</t>
  </si>
  <si>
    <t>099-265-6649</t>
  </si>
  <si>
    <t>099-248-3670</t>
  </si>
  <si>
    <t>099-248-3671</t>
  </si>
  <si>
    <t>指宿市十二町4193-2</t>
  </si>
  <si>
    <t>0993-23-3211</t>
  </si>
  <si>
    <t>0993-23-3212</t>
  </si>
  <si>
    <t>南さつま市金峰町尾下326</t>
  </si>
  <si>
    <t>0993-77-0100</t>
  </si>
  <si>
    <t>0993-77-0552</t>
  </si>
  <si>
    <t>いちき串木野市八房1041</t>
  </si>
  <si>
    <t>0996-32-4105</t>
  </si>
  <si>
    <t>0996-32-4106</t>
  </si>
  <si>
    <t>出水市文化町966</t>
  </si>
  <si>
    <t>0996-63-3400</t>
  </si>
  <si>
    <t>0996-63-3422</t>
  </si>
  <si>
    <t>姶良市加治木町木田1784</t>
  </si>
  <si>
    <t>0995-63-5729</t>
  </si>
  <si>
    <t>0995-63-5498</t>
  </si>
  <si>
    <t>霧島市福山町福山6140-1</t>
  </si>
  <si>
    <t>0995-56-2665</t>
  </si>
  <si>
    <t>0995-56-1865</t>
  </si>
  <si>
    <t>鹿屋市大浦町14000</t>
  </si>
  <si>
    <t>0994-44-5109</t>
  </si>
  <si>
    <t>0994-44-5239</t>
  </si>
  <si>
    <t>熊毛郡中種子町野間6584-4</t>
  </si>
  <si>
    <t>0997-27-2818</t>
  </si>
  <si>
    <t>0997-27-0167</t>
  </si>
  <si>
    <t>大島郡龍郷町芦徳1912-1</t>
  </si>
  <si>
    <t>0997-62-3050</t>
  </si>
  <si>
    <t>0997-62-3791</t>
  </si>
  <si>
    <t>市立全日制高等学校</t>
  </si>
  <si>
    <t>〒892-0806</t>
  </si>
  <si>
    <t>鹿児島市池之上町20-57</t>
  </si>
  <si>
    <t>鹿児島市西坂元町58-1</t>
  </si>
  <si>
    <t>099-247-7171</t>
  </si>
  <si>
    <t>099-248-3170</t>
  </si>
  <si>
    <t>鹿児島市玉里町27-1</t>
  </si>
  <si>
    <t>099-223-8341</t>
  </si>
  <si>
    <t>099-222-9135</t>
  </si>
  <si>
    <t>指宿市岩本2747</t>
  </si>
  <si>
    <t>0993-25-2204</t>
  </si>
  <si>
    <t>0993-25-4527</t>
  </si>
  <si>
    <t>出水商業</t>
  </si>
  <si>
    <t>出水市明神町200</t>
  </si>
  <si>
    <t>0996-67-1069</t>
  </si>
  <si>
    <t>0996-67-4345</t>
  </si>
  <si>
    <t>国分中央</t>
  </si>
  <si>
    <t>霧島市国分中央1-10-1</t>
  </si>
  <si>
    <t>0995-46-1535</t>
  </si>
  <si>
    <t>0995-46-1536</t>
  </si>
  <si>
    <t>鹿屋女子</t>
  </si>
  <si>
    <t>鹿屋市西原1-24-35</t>
  </si>
  <si>
    <t>0994-43-2584</t>
  </si>
  <si>
    <t>0994-43-2585</t>
  </si>
  <si>
    <t>890-8502</t>
  </si>
  <si>
    <t>890-0052</t>
  </si>
  <si>
    <t>892-0846</t>
  </si>
  <si>
    <t>891-0133</t>
  </si>
  <si>
    <t>890-0022</t>
  </si>
  <si>
    <t>891-0198</t>
  </si>
  <si>
    <t>891-1105</t>
  </si>
  <si>
    <t>899-2702</t>
  </si>
  <si>
    <t>892-0861</t>
  </si>
  <si>
    <t>890-0014</t>
  </si>
  <si>
    <t>891-0402</t>
  </si>
  <si>
    <t>891-0516</t>
  </si>
  <si>
    <t>891-0702</t>
  </si>
  <si>
    <t>898-0052</t>
  </si>
  <si>
    <t>898-0083</t>
  </si>
  <si>
    <t>897-0003</t>
  </si>
  <si>
    <t>897-0002</t>
  </si>
  <si>
    <t>897-0221</t>
  </si>
  <si>
    <t>897-0302</t>
  </si>
  <si>
    <t>899-3305</t>
  </si>
  <si>
    <t>899-2504</t>
  </si>
  <si>
    <t>899-2101</t>
  </si>
  <si>
    <t>896-0024</t>
  </si>
  <si>
    <t>895-0061</t>
  </si>
  <si>
    <t>895-0012</t>
  </si>
  <si>
    <t>895-1401</t>
  </si>
  <si>
    <t>895-1811</t>
  </si>
  <si>
    <t>899-1611</t>
  </si>
  <si>
    <t>899-0502</t>
  </si>
  <si>
    <t>899-0213</t>
  </si>
  <si>
    <t>899-0214</t>
  </si>
  <si>
    <t>895-2511</t>
  </si>
  <si>
    <t>895-2506</t>
  </si>
  <si>
    <t>899-6507</t>
  </si>
  <si>
    <t>899-5304</t>
  </si>
  <si>
    <t>899-5214</t>
  </si>
  <si>
    <t>899-5211</t>
  </si>
  <si>
    <t>899-5106</t>
  </si>
  <si>
    <t>899-4332</t>
  </si>
  <si>
    <t>899-4501</t>
  </si>
  <si>
    <t>899-8605</t>
  </si>
  <si>
    <t>899-7104</t>
  </si>
  <si>
    <t>893-1603</t>
  </si>
  <si>
    <t>893-1206</t>
  </si>
  <si>
    <t>893-0016</t>
  </si>
  <si>
    <t>893-0014</t>
  </si>
  <si>
    <t>893-0032</t>
  </si>
  <si>
    <t>891-2106</t>
  </si>
  <si>
    <t>893-2501</t>
  </si>
  <si>
    <t>891-3196</t>
  </si>
  <si>
    <t>891-3604</t>
  </si>
  <si>
    <t>891-4205</t>
  </si>
  <si>
    <t>894-8588</t>
  </si>
  <si>
    <t>894-8567</t>
  </si>
  <si>
    <t>894-0512</t>
  </si>
  <si>
    <t>894-1508</t>
  </si>
  <si>
    <t>891-6201</t>
  </si>
  <si>
    <t>891-7101</t>
  </si>
  <si>
    <t>891-9293</t>
  </si>
  <si>
    <t>891-9301</t>
  </si>
  <si>
    <t>892-0863</t>
  </si>
  <si>
    <t>890-0012</t>
  </si>
  <si>
    <t>891-0315</t>
  </si>
  <si>
    <t>899-0131</t>
  </si>
  <si>
    <t>893-0064</t>
  </si>
  <si>
    <t>892-0871</t>
  </si>
  <si>
    <t>891-0175</t>
  </si>
  <si>
    <t>891-1206</t>
  </si>
  <si>
    <t>891-0403</t>
  </si>
  <si>
    <t>899-3403</t>
  </si>
  <si>
    <t>899-0208</t>
  </si>
  <si>
    <t>899-5241</t>
  </si>
  <si>
    <t>893-0067</t>
  </si>
  <si>
    <t>894-0412</t>
  </si>
  <si>
    <t>池田高等学校</t>
  </si>
  <si>
    <t>鹿児島市西別府1680番地</t>
  </si>
  <si>
    <t>890‐0033</t>
  </si>
  <si>
    <t>099-282-7888</t>
  </si>
  <si>
    <t>099-282-7889</t>
  </si>
  <si>
    <t>出水中央高等学校</t>
  </si>
  <si>
    <t>0996-62-0500</t>
  </si>
  <si>
    <t>大口明光学園高等学校</t>
  </si>
  <si>
    <t>鹿児島県伊佐市大口里1830</t>
  </si>
  <si>
    <t>0995-22-0609</t>
  </si>
  <si>
    <t>0995-22-0642</t>
  </si>
  <si>
    <t>鹿児島育英館高等学校</t>
  </si>
  <si>
    <t>鹿児島県日置市伊集院町猪鹿倉550</t>
  </si>
  <si>
    <t>899-2505</t>
  </si>
  <si>
    <t>099-273-1407</t>
  </si>
  <si>
    <t>099-273-2343</t>
  </si>
  <si>
    <t>鹿児島高等学校</t>
  </si>
  <si>
    <t>鹿児島市薬師一丁目21番9号</t>
  </si>
  <si>
    <t>890-0042</t>
  </si>
  <si>
    <t>099-255-3211</t>
  </si>
  <si>
    <t>099-258-0080</t>
  </si>
  <si>
    <t>鹿児島修学館高等学校</t>
  </si>
  <si>
    <t>鹿児島市永吉二丁目9番1号</t>
  </si>
  <si>
    <t>890-0023</t>
  </si>
  <si>
    <t>099-258-2211</t>
  </si>
  <si>
    <t>099-258-2213</t>
  </si>
  <si>
    <t>鹿児島実業高等学校</t>
  </si>
  <si>
    <t>鹿児島市五ヶ別府町3591番3</t>
  </si>
  <si>
    <t>891-0180</t>
  </si>
  <si>
    <t>099-286-1313</t>
  </si>
  <si>
    <t>099-281-0531</t>
  </si>
  <si>
    <t>鹿児島純心女子高等学校</t>
  </si>
  <si>
    <t>鹿児島市唐湊４丁目２２番２号</t>
  </si>
  <si>
    <t>890-8522</t>
  </si>
  <si>
    <t>099-254-4121</t>
  </si>
  <si>
    <t>099-252-7688</t>
  </si>
  <si>
    <t>鹿児島城西高等学校</t>
  </si>
  <si>
    <t>日置市伊集院町清藤１９３８</t>
  </si>
  <si>
    <t>899-2593</t>
  </si>
  <si>
    <t>099-273-1234</t>
  </si>
  <si>
    <t>099-273-1651</t>
  </si>
  <si>
    <t>鹿児島情報高等学校</t>
  </si>
  <si>
    <t>鹿児島市谷山中央２丁目4118番地</t>
  </si>
  <si>
    <t>891-0141</t>
  </si>
  <si>
    <t>099-268-3101</t>
  </si>
  <si>
    <t>099-266-1851</t>
  </si>
  <si>
    <t>鹿児島第一高等学校</t>
  </si>
  <si>
    <t>鹿児島県霧島市国分府中214番地</t>
  </si>
  <si>
    <t>899-4345</t>
  </si>
  <si>
    <t>0995-46-4608</t>
  </si>
  <si>
    <t>0995-46-7832</t>
  </si>
  <si>
    <t>姶良郡加治木町木田５３４８番地</t>
  </si>
  <si>
    <t>0995-63-3001</t>
  </si>
  <si>
    <t>0995-63-3002</t>
  </si>
  <si>
    <t>鹿屋中央高等学校</t>
  </si>
  <si>
    <t>鹿児島県鹿屋市寿８丁目１２番２６号</t>
  </si>
  <si>
    <t>893‐0014</t>
  </si>
  <si>
    <t>896-8686</t>
  </si>
  <si>
    <t>0996-32-3232</t>
  </si>
  <si>
    <t>0996-32-2990</t>
  </si>
  <si>
    <t>鹿児島市南郡元町32番1号</t>
  </si>
  <si>
    <t>890-0069</t>
  </si>
  <si>
    <t>099-252-1038</t>
  </si>
  <si>
    <t>099-253-6451</t>
  </si>
  <si>
    <t>尚志館高等学校</t>
  </si>
  <si>
    <t>鹿児島県志布志市志布志町安楽６２００</t>
  </si>
  <si>
    <t>樟南高等学校</t>
  </si>
  <si>
    <t>鹿児島市武岡1丁目120番1号</t>
  </si>
  <si>
    <t>890-0031</t>
  </si>
  <si>
    <t>099-281-2900</t>
  </si>
  <si>
    <t>099-281-2522</t>
  </si>
  <si>
    <t>樟南第二高等学校</t>
  </si>
  <si>
    <t>鹿児島県大島郡天城町天城297</t>
  </si>
  <si>
    <t>891-7611</t>
  </si>
  <si>
    <t>0997-85-2511</t>
  </si>
  <si>
    <t>0997-85-4989</t>
  </si>
  <si>
    <t>鳳凰高等学校</t>
  </si>
  <si>
    <t>鹿児島県南さつま市加世田唐仁原1202</t>
  </si>
  <si>
    <t>897-1121</t>
  </si>
  <si>
    <t>0993-53-3633</t>
  </si>
  <si>
    <t>0993-52-7974</t>
  </si>
  <si>
    <t>鹿児島県熊毛郡屋久島町平内34-2</t>
  </si>
  <si>
    <t>891-4406</t>
  </si>
  <si>
    <t>0997-47-3300</t>
  </si>
  <si>
    <t>0997-47-3351</t>
  </si>
  <si>
    <t>ラ・サール高等学校</t>
  </si>
  <si>
    <t>鹿児島市小松原二丁目１０番１号</t>
  </si>
  <si>
    <t>891-0192</t>
  </si>
  <si>
    <t>099-268-3121</t>
  </si>
  <si>
    <t>099-268-3122</t>
  </si>
  <si>
    <t>れいめい高等学校</t>
  </si>
  <si>
    <t>鹿児島県薩摩川内市隈之城町２２０５</t>
  </si>
  <si>
    <t>895-0041</t>
  </si>
  <si>
    <t>0996-23-3178</t>
  </si>
  <si>
    <t>0996-27-0920</t>
  </si>
  <si>
    <t>鶴丸</t>
  </si>
  <si>
    <t>鹿児島中央</t>
  </si>
  <si>
    <t>錦江湾</t>
  </si>
  <si>
    <t>武岡台</t>
  </si>
  <si>
    <t>開陽</t>
  </si>
  <si>
    <t>明桜館</t>
  </si>
  <si>
    <t>松陽</t>
  </si>
  <si>
    <t>鹿児島東</t>
  </si>
  <si>
    <t>鹿児島工業</t>
  </si>
  <si>
    <t>鹿児島南</t>
  </si>
  <si>
    <t>指宿</t>
  </si>
  <si>
    <t>山川</t>
  </si>
  <si>
    <t>頴娃</t>
  </si>
  <si>
    <t>枕崎</t>
  </si>
  <si>
    <t>鹿児島水産</t>
  </si>
  <si>
    <t>加世田</t>
  </si>
  <si>
    <t>加世田常潤</t>
  </si>
  <si>
    <t>川辺</t>
  </si>
  <si>
    <t>薩南工業</t>
  </si>
  <si>
    <t>吹上</t>
  </si>
  <si>
    <t>伊集院</t>
  </si>
  <si>
    <t>市来農芸</t>
  </si>
  <si>
    <t>串木野</t>
  </si>
  <si>
    <t>川内</t>
  </si>
  <si>
    <t>川内商工</t>
  </si>
  <si>
    <t>川薩清修館</t>
  </si>
  <si>
    <t>鶴翔</t>
  </si>
  <si>
    <t>野田女子</t>
  </si>
  <si>
    <t>出水</t>
  </si>
  <si>
    <t>出水工業</t>
  </si>
  <si>
    <t>大口</t>
  </si>
  <si>
    <t>伊佐農林</t>
  </si>
  <si>
    <t>霧島</t>
  </si>
  <si>
    <t>蒲生</t>
  </si>
  <si>
    <t>加治木</t>
  </si>
  <si>
    <t>加治木工業</t>
  </si>
  <si>
    <t>隼人工業</t>
  </si>
  <si>
    <t>国分</t>
  </si>
  <si>
    <t>福山</t>
  </si>
  <si>
    <t>曽於</t>
  </si>
  <si>
    <t>志布志</t>
  </si>
  <si>
    <t>串良商業</t>
  </si>
  <si>
    <t>楠隼</t>
  </si>
  <si>
    <t>鹿屋</t>
  </si>
  <si>
    <t>鹿屋農業</t>
  </si>
  <si>
    <t>鹿屋工業</t>
  </si>
  <si>
    <t>垂水</t>
  </si>
  <si>
    <t>南大隅</t>
  </si>
  <si>
    <t>種子島</t>
  </si>
  <si>
    <t>種子島中央</t>
  </si>
  <si>
    <t>屋久島</t>
  </si>
  <si>
    <t>大島</t>
  </si>
  <si>
    <t>奄美</t>
  </si>
  <si>
    <t>大島北</t>
  </si>
  <si>
    <t>古仁屋</t>
  </si>
  <si>
    <t>喜界</t>
  </si>
  <si>
    <t>徳之島</t>
  </si>
  <si>
    <t>沖永良部</t>
  </si>
  <si>
    <t>与論</t>
  </si>
  <si>
    <t>鹿児島盲</t>
  </si>
  <si>
    <t>891-0117</t>
  </si>
  <si>
    <t>鹿児島聾</t>
  </si>
  <si>
    <t>890-8686</t>
  </si>
  <si>
    <t>武岡台養護</t>
  </si>
  <si>
    <t>鹿児島養護</t>
  </si>
  <si>
    <t>皆与志養護</t>
  </si>
  <si>
    <t>桜丘養護</t>
  </si>
  <si>
    <t>鹿児島高等特別支援</t>
  </si>
  <si>
    <t>指宿養護</t>
  </si>
  <si>
    <t>南薩養護</t>
  </si>
  <si>
    <t>串木野養護</t>
  </si>
  <si>
    <t>896-0056</t>
  </si>
  <si>
    <t>出水養護</t>
  </si>
  <si>
    <t>加治木養護</t>
  </si>
  <si>
    <t>牧之原養護</t>
  </si>
  <si>
    <t>鹿屋養護</t>
  </si>
  <si>
    <t>中種子養護</t>
  </si>
  <si>
    <t>大島養護</t>
  </si>
  <si>
    <t>鹿児島商業</t>
  </si>
  <si>
    <t>鹿児島女子</t>
  </si>
  <si>
    <t>指宿商業</t>
  </si>
  <si>
    <t>開陽（通信制）</t>
  </si>
  <si>
    <t>甲南</t>
  </si>
  <si>
    <t>曽於市末吉町二之方6080</t>
  </si>
  <si>
    <t>0994-43-3310</t>
  </si>
  <si>
    <t>0994-43-3309</t>
  </si>
  <si>
    <t>0994-72-1318</t>
  </si>
  <si>
    <t>0994-72-1319</t>
  </si>
  <si>
    <t>学校番号</t>
  </si>
  <si>
    <t>公立</t>
  </si>
  <si>
    <t>私立</t>
  </si>
  <si>
    <t>学校</t>
  </si>
  <si>
    <t>番号</t>
  </si>
  <si>
    <t>学校住所</t>
  </si>
  <si>
    <t>←※この色のセルのみ入力してください</t>
  </si>
  <si>
    <t>学校名</t>
  </si>
  <si>
    <t>氏名</t>
  </si>
  <si>
    <t>学年</t>
  </si>
  <si>
    <t>性別</t>
  </si>
  <si>
    <t>学校番号</t>
  </si>
  <si>
    <t>作品名</t>
  </si>
  <si>
    <t>学校名</t>
  </si>
  <si>
    <t>氏名</t>
  </si>
  <si>
    <t>ﾌﾘｶﾞﾅ</t>
  </si>
  <si>
    <t>作品名</t>
  </si>
  <si>
    <t>作品番号</t>
  </si>
  <si>
    <t>ﾌﾘｶﾞﾅ</t>
  </si>
  <si>
    <t>鹿児島県予選大会　学校情報</t>
  </si>
  <si>
    <t>引率者携帯</t>
  </si>
  <si>
    <t>顧問が引率の場合は不要です。</t>
  </si>
  <si>
    <t>龍桜</t>
  </si>
  <si>
    <t>鹿児島県立鶴丸高等学校</t>
  </si>
  <si>
    <t>鹿児島県立甲南高等学校</t>
  </si>
  <si>
    <t>鹿児島県立鹿児島中央高等学校</t>
  </si>
  <si>
    <t>鹿児島県立錦江湾高等学校</t>
  </si>
  <si>
    <t>鹿児島県立武岡台高等学校</t>
  </si>
  <si>
    <t>鹿児島県立開陽高等学校</t>
  </si>
  <si>
    <t>鹿児島県立明桜館高等学校</t>
  </si>
  <si>
    <t>鹿児島県立松陽高等学校</t>
  </si>
  <si>
    <t>鹿児島県立鹿児島東高等学校</t>
  </si>
  <si>
    <t>鹿児島県立鹿児島工業高等学校</t>
  </si>
  <si>
    <t>鹿児島県立鹿児島南高等学校</t>
  </si>
  <si>
    <t>鹿児島県立指宿高等学校</t>
  </si>
  <si>
    <t>鹿児島県立山川高等学校</t>
  </si>
  <si>
    <t>鹿児島県立頴娃高等学校</t>
  </si>
  <si>
    <t>鹿児島県立枕崎高等学校</t>
  </si>
  <si>
    <t>鹿児島県立鹿児島水産高等学校</t>
  </si>
  <si>
    <t>鹿児島県立加世田高等学校</t>
  </si>
  <si>
    <t>鹿児島県立加世田常潤高等学校</t>
  </si>
  <si>
    <t>鹿児島県立川辺高等学校</t>
  </si>
  <si>
    <t>鹿児島県立薩南工業高等学校</t>
  </si>
  <si>
    <t>鹿児島県立吹上高等学校</t>
  </si>
  <si>
    <t>鹿児島県立伊集院高等学校</t>
  </si>
  <si>
    <t>鹿児島県立市来農芸高等学校</t>
  </si>
  <si>
    <t>鹿児島県立串木野高等学校</t>
  </si>
  <si>
    <t>鹿児島県立川内高等学校</t>
  </si>
  <si>
    <t>鹿児島県立川内商工高等学校</t>
  </si>
  <si>
    <t>鹿児島県立川薩清修館高等学校</t>
  </si>
  <si>
    <t>鹿児島県立薩摩中央高等学校</t>
  </si>
  <si>
    <t>鹿児島県立鶴翔高等学校</t>
  </si>
  <si>
    <t>鹿児島県立野田女子高等学校</t>
  </si>
  <si>
    <t>鹿児島県立出水高等学校</t>
  </si>
  <si>
    <t>鹿児島県立出水工業高等学校</t>
  </si>
  <si>
    <t>鹿児島県立大口高等学校</t>
  </si>
  <si>
    <t>鹿児島県立伊佐農林高等学校</t>
  </si>
  <si>
    <t>鹿児島県立霧島高等学校</t>
  </si>
  <si>
    <t>鹿児島県立蒲生高等学校</t>
  </si>
  <si>
    <t>鹿児島県立加治木高等学校</t>
  </si>
  <si>
    <t>鹿児島県立加治木工業高等学校</t>
  </si>
  <si>
    <t>鹿児島県立隼人工業高等学校</t>
  </si>
  <si>
    <t>鹿児島県立国分高等学校</t>
  </si>
  <si>
    <t>鹿児島県立福山高等学校</t>
  </si>
  <si>
    <t>鹿児島県立曽於高等学校</t>
  </si>
  <si>
    <t>鹿児島県立志布志高等学校</t>
  </si>
  <si>
    <t>鹿児島県立串良商業高等学校</t>
  </si>
  <si>
    <t>鹿児島県立楠隼高等学校</t>
  </si>
  <si>
    <t>鹿児島県立鹿屋高等学校</t>
  </si>
  <si>
    <t>鹿児島県立鹿屋農業高等学校</t>
  </si>
  <si>
    <t>鹿児島県立鹿屋工業高等学校</t>
  </si>
  <si>
    <t>鹿児島県立垂水高等学校</t>
  </si>
  <si>
    <t>鹿児島県立南大隅高等学校</t>
  </si>
  <si>
    <t>鹿児島県立種子島高等学校</t>
  </si>
  <si>
    <t>鹿児島県立種子島中央高等学校</t>
  </si>
  <si>
    <t>鹿児島県立屋久島高等学校</t>
  </si>
  <si>
    <t>鹿児島県立大島高等学校</t>
  </si>
  <si>
    <t>鹿児島県立奄美高等学校</t>
  </si>
  <si>
    <t>鹿児島県立大島北高等学校</t>
  </si>
  <si>
    <t>鹿児島県立古仁屋高等学校</t>
  </si>
  <si>
    <t>鹿児島県立喜界高等学校</t>
  </si>
  <si>
    <t>鹿児島県立徳之島高等学校</t>
  </si>
  <si>
    <t>鹿児島県立沖永良部高等学校</t>
  </si>
  <si>
    <t>鹿児島県立与論高等学校</t>
  </si>
  <si>
    <t>鹿児島県立開陽高等学校（定時制）</t>
  </si>
  <si>
    <t>鹿児島県立奄美高等学校（定時制）</t>
  </si>
  <si>
    <t>鹿児島県立開陽高等学校（通信制）</t>
  </si>
  <si>
    <t>鹿児島市立鹿児島玉龍高等学校</t>
  </si>
  <si>
    <t>鹿児島市立鹿児島商業高等学校</t>
  </si>
  <si>
    <t>鹿児島市立鹿児島女子高等学校</t>
  </si>
  <si>
    <t>指宿市立指宿商業高等学校</t>
  </si>
  <si>
    <t>出水市立出水商業高等学校</t>
  </si>
  <si>
    <t>霧島市立国分中央高等学校</t>
  </si>
  <si>
    <t>鹿屋市立鹿屋女子高等学校</t>
  </si>
  <si>
    <t>鹿児島県立鹿児島盲学校</t>
  </si>
  <si>
    <t>鹿児島県立鹿児島聾学校</t>
  </si>
  <si>
    <t>鹿児島県立武岡台養護学校</t>
  </si>
  <si>
    <t>鹿児島県立鹿児島養護学校</t>
  </si>
  <si>
    <t>鹿児島県立皆与志養護学校</t>
  </si>
  <si>
    <t>鹿児島県立桜丘養護学校</t>
  </si>
  <si>
    <t>鹿児島県立鹿児島高等特別支援学校</t>
  </si>
  <si>
    <t>鹿児島県立指宿養護学校</t>
  </si>
  <si>
    <t>鹿児島県立南薩養護学校</t>
  </si>
  <si>
    <t>鹿児島県立串木野養護学校</t>
  </si>
  <si>
    <t>鹿児島県立出水養護学校</t>
  </si>
  <si>
    <t>鹿児島県立加治木養護学校</t>
  </si>
  <si>
    <t>鹿児島県立牧之原養護学校</t>
  </si>
  <si>
    <t>鹿児島県立鹿屋養護学校</t>
  </si>
  <si>
    <t>鹿児島県立中種子養護学校</t>
  </si>
  <si>
    <t>鹿児島県立大島養護学校</t>
  </si>
  <si>
    <t>龍桜高等学校</t>
  </si>
  <si>
    <t>志學館高等学校</t>
  </si>
  <si>
    <t>屋久島おおぞら高等学校</t>
  </si>
  <si>
    <t>池田</t>
  </si>
  <si>
    <t>出水中央</t>
  </si>
  <si>
    <t>大口明光学園</t>
  </si>
  <si>
    <t>鹿児島育英館</t>
  </si>
  <si>
    <t>鹿児島</t>
  </si>
  <si>
    <t>鹿児島修学館</t>
  </si>
  <si>
    <t>鹿児島実業</t>
  </si>
  <si>
    <t>鹿児島純心女子</t>
  </si>
  <si>
    <t>鹿児島城西</t>
  </si>
  <si>
    <t>鹿児島情報</t>
  </si>
  <si>
    <t>鹿児島第一</t>
  </si>
  <si>
    <t>鹿屋中央</t>
  </si>
  <si>
    <t>神村学園</t>
  </si>
  <si>
    <t>志學館</t>
  </si>
  <si>
    <t>尚志館</t>
  </si>
  <si>
    <t>樟南</t>
  </si>
  <si>
    <t>樟南第二</t>
  </si>
  <si>
    <t>鳳凰</t>
  </si>
  <si>
    <t>屋久島おおぞら</t>
  </si>
  <si>
    <t>ラ・サール</t>
  </si>
  <si>
    <t>れいめい</t>
  </si>
  <si>
    <t>鹿児島県いちき串木野市別府4460</t>
  </si>
  <si>
    <t>鹿児島県出水市西出水町448</t>
  </si>
  <si>
    <t>0996-62-0160</t>
  </si>
  <si>
    <t>開陽（定時制）</t>
  </si>
  <si>
    <t>奄美（定時制）</t>
  </si>
  <si>
    <t>第</t>
  </si>
  <si>
    <t>回</t>
  </si>
  <si>
    <t>コンテスト</t>
  </si>
  <si>
    <t>【大会名】</t>
  </si>
  <si>
    <t>NHK杯全国高校放送</t>
  </si>
  <si>
    <t>【朗読作品】</t>
  </si>
  <si>
    <t>著or訳</t>
  </si>
  <si>
    <t>著</t>
  </si>
  <si>
    <t>訳</t>
  </si>
  <si>
    <t>（出版社）</t>
  </si>
  <si>
    <t>』</t>
  </si>
  <si>
    <t>：『</t>
  </si>
  <si>
    <t>：『</t>
  </si>
  <si>
    <t>九州高校放送</t>
  </si>
  <si>
    <t>コンテスト番号</t>
  </si>
  <si>
    <t>←</t>
  </si>
  <si>
    <t>回数は　　　第</t>
  </si>
  <si>
    <t>←←←←←←←←←←←</t>
  </si>
  <si>
    <t>ラジオ：ラジオ部門</t>
  </si>
  <si>
    <t>テレビ：テレビ部門</t>
  </si>
  <si>
    <t>【アナウンス部門】</t>
  </si>
  <si>
    <t>【朗読部門】</t>
  </si>
  <si>
    <t>アナ：アナウンス部門</t>
  </si>
  <si>
    <t>ﾐﾔﾀ ｲﾁﾛｳ</t>
  </si>
  <si>
    <t>ｵﾀﾞ ﾀﾛｳ</t>
  </si>
  <si>
    <t>ｵﾋﾙﾀﾞﾖｼﾞｭﾝｼﾝﾍﾞﾝﾄｳ</t>
  </si>
  <si>
    <t>ﾍﾟｲｼｪﾝﾄ</t>
  </si>
  <si>
    <t>ﾆﾎﾝｺﾄﾞﾓｺｳﾁｮｳｹｲｶｸ</t>
  </si>
  <si>
    <t>ｳｲｽﾞｱｳﾄ</t>
  </si>
  <si>
    <t>ﾌﾟﾛﾄｱﾏ</t>
  </si>
  <si>
    <t>【ラジオドキュメント部門】</t>
  </si>
  <si>
    <t>【テレビドキュメント部門】</t>
  </si>
  <si>
    <t>【校内放送研究発表】</t>
  </si>
  <si>
    <t>【創作ラジオドラマ部門】</t>
  </si>
  <si>
    <t>【創作テレビドラマ部門】</t>
  </si>
  <si>
    <t>Rド：創作ラジオドラマ部門</t>
  </si>
  <si>
    <t>Tド：創作テレビドラマ部門</t>
  </si>
  <si>
    <t>※メールアドレス等，備考があれば記入をお願いいたします。</t>
  </si>
  <si>
    <t>番組作品</t>
  </si>
  <si>
    <t>ＤＶＤの希望</t>
  </si>
  <si>
    <t>↑作品ＤＶＤを希望する場合は「希望」と記入をお願いいたします。
尚，ＤＶＤの料金は無料です。</t>
  </si>
  <si>
    <t>【ラジオ番組部門】</t>
  </si>
  <si>
    <t>【テレビ番組部門】</t>
  </si>
  <si>
    <t>↑「０ 学校一覧」のシートに該当する学校番号を入力</t>
  </si>
  <si>
    <t>してください。
※学校番号を入力しますと「学校名」「郵便番号」「学校住所」「電話番号」「ＦＡＸ番号」が自動入力されます」</t>
  </si>
  <si>
    <t>神村学園高等部</t>
  </si>
  <si>
    <t>生徒来場人数</t>
  </si>
  <si>
    <t>①　「当日の生徒来場人数」は見学者も含めた人数（＝大会要項の必要部数）になります。</t>
  </si>
  <si>
    <t>②　①のうち当日，生徒実行委員として派遣できる人数を入力してください。</t>
  </si>
  <si>
    <t>①当日の</t>
  </si>
  <si>
    <t>②当日の</t>
  </si>
  <si>
    <t>生徒実行委員人数</t>
  </si>
  <si>
    <t>ミゲル・ストリート</t>
  </si>
  <si>
    <t>廉太郎ノオト</t>
  </si>
  <si>
    <t>ナミヤ雑貨店の奇蹟</t>
  </si>
  <si>
    <t>野良猫を尊敬した日</t>
  </si>
  <si>
    <t>V.S.ナイポール</t>
  </si>
  <si>
    <t xml:space="preserve">小沢自然・小野正嗣 </t>
  </si>
  <si>
    <t>谷津矢車</t>
  </si>
  <si>
    <t>東野圭吾</t>
  </si>
  <si>
    <t>穂村 弘</t>
  </si>
  <si>
    <t>岩波文庫</t>
  </si>
  <si>
    <t>中央公論新社</t>
  </si>
  <si>
    <t>角川文庫</t>
  </si>
  <si>
    <t>講談社文庫</t>
  </si>
  <si>
    <t>（１）会場設営および撤収</t>
  </si>
  <si>
    <t>（３）開閉会式係（司会進行，賞状補助など）</t>
  </si>
  <si>
    <t>（４）発声練習係</t>
  </si>
  <si>
    <t>（５）進行および講評配布係（ドアマンを兼ねる）</t>
  </si>
  <si>
    <t>等になります。</t>
  </si>
  <si>
    <t>●生徒実行委員の当日の仕事内容は</t>
  </si>
  <si>
    <t>（２）中ホール前受付の設営と受付準備・引き続き受付業務・および撤収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</si>
</sst>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b/>
      <sz val="10"/>
      <name val="ＭＳ 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10"/>
      <name val="HGS創英角ｺﾞｼｯｸUB"/>
      <family val="3"/>
    </font>
    <font>
      <sz val="12"/>
      <name val="HGP創英角ｺﾞｼｯｸUB"/>
      <family val="3"/>
    </font>
    <font>
      <sz val="12"/>
      <name val="HGS創英角ｺﾞｼｯｸUB"/>
      <family val="3"/>
    </font>
    <font>
      <sz val="11"/>
      <name val="ＭＳ Ｐ明朝"/>
      <family val="1"/>
    </font>
    <font>
      <sz val="16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6"/>
      <color indexed="8"/>
      <name val="ＭＳ Ｐ明朝"/>
      <family val="1"/>
    </font>
    <font>
      <sz val="12"/>
      <color indexed="8"/>
      <name val="HGS創英角ｺﾞｼｯｸUB"/>
      <family val="3"/>
    </font>
    <font>
      <sz val="11"/>
      <color indexed="8"/>
      <name val="HGP創英角ｺﾞｼｯｸUB"/>
      <family val="3"/>
    </font>
    <font>
      <sz val="12"/>
      <color indexed="8"/>
      <name val="HGP創英角ｺﾞｼｯｸUB"/>
      <family val="3"/>
    </font>
    <font>
      <sz val="10"/>
      <color indexed="13"/>
      <name val="HGP創英角ｺﾞｼｯｸUB"/>
      <family val="3"/>
    </font>
    <font>
      <sz val="12"/>
      <color indexed="10"/>
      <name val="HGS創英角ｺﾞｼｯｸUB"/>
      <family val="3"/>
    </font>
    <font>
      <sz val="16"/>
      <color indexed="10"/>
      <name val="HGP創英角ｺﾞｼｯｸUB"/>
      <family val="3"/>
    </font>
    <font>
      <sz val="11"/>
      <color indexed="8"/>
      <name val="HGS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6"/>
      <color theme="1"/>
      <name val="ＭＳ Ｐ明朝"/>
      <family val="1"/>
    </font>
    <font>
      <sz val="12"/>
      <color theme="1"/>
      <name val="HGS創英角ｺﾞｼｯｸUB"/>
      <family val="3"/>
    </font>
    <font>
      <sz val="11"/>
      <color theme="1"/>
      <name val="HGP創英角ｺﾞｼｯｸUB"/>
      <family val="3"/>
    </font>
    <font>
      <sz val="12"/>
      <color theme="1"/>
      <name val="HGP創英角ｺﾞｼｯｸUB"/>
      <family val="3"/>
    </font>
    <font>
      <sz val="11"/>
      <color theme="1"/>
      <name val="Cambria"/>
      <family val="3"/>
    </font>
    <font>
      <sz val="10"/>
      <color rgb="FFFFFF00"/>
      <name val="HGP創英角ｺﾞｼｯｸUB"/>
      <family val="3"/>
    </font>
    <font>
      <sz val="12"/>
      <color rgb="FFFF0000"/>
      <name val="HGS創英角ｺﾞｼｯｸUB"/>
      <family val="3"/>
    </font>
    <font>
      <sz val="16"/>
      <color rgb="FFFF0000"/>
      <name val="HGP創英角ｺﾞｼｯｸUB"/>
      <family val="3"/>
    </font>
    <font>
      <sz val="11"/>
      <color theme="1"/>
      <name val="HGS創英角ｺﾞｼｯｸUB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0000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>
        <color indexed="8"/>
      </left>
      <right style="medium"/>
      <top style="double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double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1" fontId="13" fillId="0" borderId="0">
      <alignment/>
      <protection/>
    </xf>
    <xf numFmtId="0" fontId="65" fillId="32" borderId="0" applyNumberFormat="0" applyBorder="0" applyAlignment="0" applyProtection="0"/>
  </cellStyleXfs>
  <cellXfs count="283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66" fillId="0" borderId="0" xfId="0" applyFont="1" applyBorder="1" applyAlignment="1">
      <alignment vertical="center" shrinkToFit="1"/>
    </xf>
    <xf numFmtId="0" fontId="6" fillId="0" borderId="0" xfId="61" applyFont="1" applyProtection="1">
      <alignment/>
      <protection/>
    </xf>
    <xf numFmtId="0" fontId="7" fillId="0" borderId="0" xfId="61" applyFont="1" applyProtection="1">
      <alignment/>
      <protection/>
    </xf>
    <xf numFmtId="0" fontId="8" fillId="0" borderId="0" xfId="61" applyFont="1">
      <alignment/>
      <protection/>
    </xf>
    <xf numFmtId="0" fontId="9" fillId="0" borderId="10" xfId="61" applyFont="1" applyBorder="1" applyAlignment="1" applyProtection="1">
      <alignment horizontal="center" vertical="center"/>
      <protection/>
    </xf>
    <xf numFmtId="0" fontId="6" fillId="0" borderId="10" xfId="61" applyFont="1" applyBorder="1" applyAlignment="1" applyProtection="1">
      <alignment horizontal="center" vertical="center"/>
      <protection/>
    </xf>
    <xf numFmtId="0" fontId="6" fillId="0" borderId="10" xfId="61" applyFont="1" applyBorder="1" applyAlignment="1" applyProtection="1">
      <alignment horizontal="center" vertical="center" shrinkToFit="1"/>
      <protection/>
    </xf>
    <xf numFmtId="0" fontId="10" fillId="0" borderId="10" xfId="61" applyFont="1" applyBorder="1" applyAlignment="1" applyProtection="1">
      <alignment horizontal="center" vertical="center"/>
      <protection/>
    </xf>
    <xf numFmtId="0" fontId="6" fillId="0" borderId="11" xfId="61" applyFont="1" applyBorder="1" applyAlignment="1" applyProtection="1">
      <alignment horizontal="center" vertical="center"/>
      <protection/>
    </xf>
    <xf numFmtId="0" fontId="6" fillId="0" borderId="11" xfId="61" applyFont="1" applyBorder="1" applyAlignment="1" applyProtection="1">
      <alignment horizontal="left" vertical="center"/>
      <protection/>
    </xf>
    <xf numFmtId="0" fontId="6" fillId="0" borderId="11" xfId="61" applyFont="1" applyBorder="1" applyAlignment="1" applyProtection="1">
      <alignment horizontal="center" vertical="center" shrinkToFit="1"/>
      <protection/>
    </xf>
    <xf numFmtId="0" fontId="6" fillId="0" borderId="0" xfId="61" applyFont="1">
      <alignment/>
      <protection/>
    </xf>
    <xf numFmtId="0" fontId="6" fillId="0" borderId="12" xfId="61" applyFont="1" applyBorder="1">
      <alignment/>
      <protection/>
    </xf>
    <xf numFmtId="0" fontId="8" fillId="0" borderId="0" xfId="61" applyFont="1" applyAlignment="1">
      <alignment horizontal="center"/>
      <protection/>
    </xf>
    <xf numFmtId="0" fontId="6" fillId="0" borderId="13" xfId="61" applyFont="1" applyBorder="1" applyAlignment="1" applyProtection="1">
      <alignment horizontal="center" vertical="center"/>
      <protection/>
    </xf>
    <xf numFmtId="0" fontId="6" fillId="0" borderId="14" xfId="61" applyFont="1" applyBorder="1" applyAlignment="1" applyProtection="1">
      <alignment horizontal="center" vertical="center"/>
      <protection/>
    </xf>
    <xf numFmtId="0" fontId="6" fillId="0" borderId="14" xfId="61" applyFont="1" applyBorder="1" applyAlignment="1" applyProtection="1">
      <alignment horizontal="center" vertical="center" shrinkToFit="1"/>
      <protection/>
    </xf>
    <xf numFmtId="0" fontId="6" fillId="0" borderId="15" xfId="61" applyFont="1" applyBorder="1" applyAlignment="1" applyProtection="1">
      <alignment horizontal="center" vertical="center"/>
      <protection/>
    </xf>
    <xf numFmtId="0" fontId="6" fillId="0" borderId="16" xfId="61" applyFont="1" applyBorder="1" applyAlignment="1" applyProtection="1">
      <alignment horizontal="center" vertical="center"/>
      <protection/>
    </xf>
    <xf numFmtId="0" fontId="6" fillId="0" borderId="17" xfId="61" applyFont="1" applyBorder="1" applyAlignment="1" applyProtection="1">
      <alignment horizontal="center" vertical="center" shrinkToFit="1"/>
      <protection/>
    </xf>
    <xf numFmtId="0" fontId="6" fillId="0" borderId="0" xfId="61" applyFont="1" applyBorder="1" applyProtection="1">
      <alignment/>
      <protection/>
    </xf>
    <xf numFmtId="0" fontId="8" fillId="0" borderId="0" xfId="61" applyFont="1" applyBorder="1">
      <alignment/>
      <protection/>
    </xf>
    <xf numFmtId="0" fontId="6" fillId="0" borderId="0" xfId="61" applyFont="1" applyBorder="1" applyAlignment="1" applyProtection="1">
      <alignment horizontal="center" vertical="center"/>
      <protection/>
    </xf>
    <xf numFmtId="0" fontId="10" fillId="0" borderId="14" xfId="61" applyFont="1" applyBorder="1" applyAlignment="1" applyProtection="1">
      <alignment horizontal="center" vertical="center"/>
      <protection/>
    </xf>
    <xf numFmtId="0" fontId="9" fillId="0" borderId="14" xfId="61" applyFont="1" applyBorder="1" applyAlignment="1" applyProtection="1">
      <alignment horizontal="center" vertical="center"/>
      <protection/>
    </xf>
    <xf numFmtId="0" fontId="6" fillId="0" borderId="17" xfId="61" applyFont="1" applyBorder="1" applyAlignment="1" applyProtection="1">
      <alignment horizontal="center" vertical="center"/>
      <protection/>
    </xf>
    <xf numFmtId="0" fontId="10" fillId="0" borderId="18" xfId="61" applyFont="1" applyBorder="1" applyAlignment="1" applyProtection="1">
      <alignment horizontal="left" vertical="center"/>
      <protection/>
    </xf>
    <xf numFmtId="0" fontId="10" fillId="0" borderId="19" xfId="61" applyFont="1" applyBorder="1" applyAlignment="1" applyProtection="1">
      <alignment horizontal="right" vertical="center"/>
      <protection/>
    </xf>
    <xf numFmtId="0" fontId="6" fillId="0" borderId="20" xfId="61" applyFont="1" applyBorder="1">
      <alignment/>
      <protection/>
    </xf>
    <xf numFmtId="0" fontId="6" fillId="0" borderId="21" xfId="61" applyFont="1" applyBorder="1" applyProtection="1">
      <alignment/>
      <protection/>
    </xf>
    <xf numFmtId="0" fontId="6" fillId="0" borderId="22" xfId="61" applyFont="1" applyBorder="1">
      <alignment/>
      <protection/>
    </xf>
    <xf numFmtId="0" fontId="6" fillId="0" borderId="23" xfId="61" applyFont="1" applyBorder="1">
      <alignment/>
      <protection/>
    </xf>
    <xf numFmtId="0" fontId="14" fillId="33" borderId="0" xfId="61" applyFont="1" applyFill="1">
      <alignment/>
      <protection/>
    </xf>
    <xf numFmtId="0" fontId="6" fillId="33" borderId="0" xfId="61" applyFont="1" applyFill="1">
      <alignment/>
      <protection/>
    </xf>
    <xf numFmtId="0" fontId="14" fillId="33" borderId="24" xfId="61" applyFont="1" applyFill="1" applyBorder="1">
      <alignment/>
      <protection/>
    </xf>
    <xf numFmtId="0" fontId="6" fillId="33" borderId="25" xfId="61" applyFont="1" applyFill="1" applyBorder="1">
      <alignment/>
      <protection/>
    </xf>
    <xf numFmtId="0" fontId="6" fillId="33" borderId="26" xfId="61" applyFont="1" applyFill="1" applyBorder="1">
      <alignment/>
      <protection/>
    </xf>
    <xf numFmtId="0" fontId="6" fillId="34" borderId="20" xfId="61" applyFont="1" applyFill="1" applyBorder="1" applyAlignment="1" applyProtection="1">
      <alignment vertical="center"/>
      <protection/>
    </xf>
    <xf numFmtId="0" fontId="6" fillId="34" borderId="12" xfId="61" applyFont="1" applyFill="1" applyBorder="1" applyAlignment="1" applyProtection="1">
      <alignment vertical="center"/>
      <protection/>
    </xf>
    <xf numFmtId="0" fontId="6" fillId="34" borderId="23" xfId="61" applyFont="1" applyFill="1" applyBorder="1" applyAlignment="1" applyProtection="1">
      <alignment vertical="center"/>
      <protection/>
    </xf>
    <xf numFmtId="0" fontId="6" fillId="34" borderId="22" xfId="61" applyFont="1" applyFill="1" applyBorder="1" applyAlignment="1" applyProtection="1">
      <alignment vertical="center"/>
      <protection/>
    </xf>
    <xf numFmtId="0" fontId="6" fillId="34" borderId="21" xfId="61" applyFont="1" applyFill="1" applyBorder="1" applyAlignment="1" applyProtection="1">
      <alignment vertical="center"/>
      <protection/>
    </xf>
    <xf numFmtId="0" fontId="6" fillId="34" borderId="22" xfId="64" applyFont="1" applyFill="1" applyBorder="1" applyAlignment="1">
      <alignment vertical="center"/>
      <protection/>
    </xf>
    <xf numFmtId="0" fontId="6" fillId="34" borderId="27" xfId="61" applyFont="1" applyFill="1" applyBorder="1" applyAlignment="1" applyProtection="1">
      <alignment vertical="center"/>
      <protection/>
    </xf>
    <xf numFmtId="0" fontId="6" fillId="34" borderId="12" xfId="64" applyFont="1" applyFill="1" applyBorder="1" applyAlignment="1">
      <alignment vertical="center"/>
      <protection/>
    </xf>
    <xf numFmtId="0" fontId="6" fillId="34" borderId="28" xfId="61" applyFont="1" applyFill="1" applyBorder="1" applyAlignment="1" applyProtection="1">
      <alignment vertical="center"/>
      <protection/>
    </xf>
    <xf numFmtId="0" fontId="6" fillId="34" borderId="23" xfId="64" applyFont="1" applyFill="1" applyBorder="1" applyAlignment="1">
      <alignment vertical="center"/>
      <protection/>
    </xf>
    <xf numFmtId="0" fontId="6" fillId="34" borderId="29" xfId="61" applyFont="1" applyFill="1" applyBorder="1" applyAlignment="1" applyProtection="1">
      <alignment vertical="center"/>
      <protection/>
    </xf>
    <xf numFmtId="0" fontId="6" fillId="34" borderId="21" xfId="64" applyFont="1" applyFill="1" applyBorder="1" applyAlignment="1">
      <alignment vertical="center"/>
      <protection/>
    </xf>
    <xf numFmtId="0" fontId="6" fillId="34" borderId="30" xfId="61" applyFont="1" applyFill="1" applyBorder="1" applyAlignment="1" applyProtection="1">
      <alignment vertical="center"/>
      <protection/>
    </xf>
    <xf numFmtId="0" fontId="66" fillId="0" borderId="0" xfId="0" applyFont="1" applyAlignment="1">
      <alignment vertical="center"/>
    </xf>
    <xf numFmtId="0" fontId="66" fillId="0" borderId="0" xfId="0" applyFont="1" applyAlignment="1">
      <alignment vertical="center" shrinkToFit="1"/>
    </xf>
    <xf numFmtId="0" fontId="15" fillId="0" borderId="0" xfId="61" applyFont="1" applyAlignment="1" applyProtection="1">
      <alignment shrinkToFit="1"/>
      <protection/>
    </xf>
    <xf numFmtId="0" fontId="15" fillId="0" borderId="0" xfId="61" applyFont="1" applyAlignment="1" applyProtection="1">
      <alignment horizontal="center" shrinkToFit="1"/>
      <protection/>
    </xf>
    <xf numFmtId="0" fontId="15" fillId="0" borderId="0" xfId="61" applyFont="1" applyAlignment="1">
      <alignment shrinkToFit="1"/>
      <protection/>
    </xf>
    <xf numFmtId="0" fontId="15" fillId="0" borderId="0" xfId="61" applyFont="1" applyBorder="1" applyAlignment="1">
      <alignment shrinkToFit="1"/>
      <protection/>
    </xf>
    <xf numFmtId="0" fontId="15" fillId="0" borderId="0" xfId="61" applyFont="1" applyBorder="1" applyAlignment="1">
      <alignment horizontal="center" shrinkToFit="1"/>
      <protection/>
    </xf>
    <xf numFmtId="0" fontId="15" fillId="0" borderId="0" xfId="61" applyFont="1" applyAlignment="1">
      <alignment horizontal="center" shrinkToFit="1"/>
      <protection/>
    </xf>
    <xf numFmtId="0" fontId="15" fillId="0" borderId="0" xfId="61" applyFont="1" applyBorder="1" applyAlignment="1">
      <alignment horizontal="left" shrinkToFit="1"/>
      <protection/>
    </xf>
    <xf numFmtId="0" fontId="4" fillId="0" borderId="0" xfId="61" applyFont="1" applyAlignment="1">
      <alignment shrinkToFit="1"/>
      <protection/>
    </xf>
    <xf numFmtId="0" fontId="4" fillId="0" borderId="0" xfId="61" applyFont="1" applyAlignment="1">
      <alignment horizontal="center" shrinkToFit="1"/>
      <protection/>
    </xf>
    <xf numFmtId="0" fontId="4" fillId="0" borderId="31" xfId="61" applyFont="1" applyBorder="1" applyAlignment="1">
      <alignment horizontal="left" vertical="center" shrinkToFit="1"/>
      <protection/>
    </xf>
    <xf numFmtId="0" fontId="4" fillId="0" borderId="32" xfId="61" applyFont="1" applyBorder="1" applyAlignment="1">
      <alignment horizontal="left" vertical="center" shrinkToFit="1"/>
      <protection/>
    </xf>
    <xf numFmtId="0" fontId="4" fillId="0" borderId="33" xfId="61" applyFont="1" applyBorder="1" applyAlignment="1">
      <alignment horizontal="left" vertical="center" shrinkToFit="1"/>
      <protection/>
    </xf>
    <xf numFmtId="0" fontId="67" fillId="0" borderId="0" xfId="0" applyFont="1" applyAlignment="1">
      <alignment horizontal="left" vertical="center" shrinkToFit="1"/>
    </xf>
    <xf numFmtId="0" fontId="4" fillId="0" borderId="34" xfId="61" applyFont="1" applyBorder="1" applyAlignment="1">
      <alignment horizontal="left" vertical="center" shrinkToFit="1"/>
      <protection/>
    </xf>
    <xf numFmtId="0" fontId="4" fillId="0" borderId="35" xfId="61" applyFont="1" applyBorder="1" applyAlignment="1">
      <alignment horizontal="left" vertical="center" shrinkToFit="1"/>
      <protection/>
    </xf>
    <xf numFmtId="0" fontId="4" fillId="0" borderId="36" xfId="61" applyFont="1" applyBorder="1" applyAlignment="1">
      <alignment horizontal="left" vertical="center" shrinkToFit="1"/>
      <protection/>
    </xf>
    <xf numFmtId="0" fontId="4" fillId="0" borderId="0" xfId="61" applyFont="1" applyAlignment="1">
      <alignment horizontal="left" vertical="center" shrinkToFit="1"/>
      <protection/>
    </xf>
    <xf numFmtId="0" fontId="4" fillId="0" borderId="37" xfId="61" applyFont="1" applyBorder="1" applyAlignment="1">
      <alignment horizontal="left" vertical="center" shrinkToFit="1"/>
      <protection/>
    </xf>
    <xf numFmtId="0" fontId="4" fillId="0" borderId="38" xfId="61" applyFont="1" applyBorder="1" applyAlignment="1">
      <alignment horizontal="left" vertical="center" shrinkToFit="1"/>
      <protection/>
    </xf>
    <xf numFmtId="0" fontId="4" fillId="0" borderId="39" xfId="61" applyFont="1" applyBorder="1" applyAlignment="1">
      <alignment horizontal="left" vertical="center" shrinkToFit="1"/>
      <protection/>
    </xf>
    <xf numFmtId="0" fontId="4" fillId="0" borderId="35" xfId="61" applyFont="1" applyBorder="1" applyAlignment="1">
      <alignment horizontal="center" vertical="center" shrinkToFit="1"/>
      <protection/>
    </xf>
    <xf numFmtId="0" fontId="4" fillId="0" borderId="36" xfId="61" applyFont="1" applyBorder="1" applyAlignment="1">
      <alignment horizontal="center" vertical="center" shrinkToFit="1"/>
      <protection/>
    </xf>
    <xf numFmtId="0" fontId="4" fillId="0" borderId="31" xfId="61" applyFont="1" applyBorder="1" applyAlignment="1">
      <alignment horizontal="center" vertical="center" shrinkToFit="1"/>
      <protection/>
    </xf>
    <xf numFmtId="0" fontId="4" fillId="0" borderId="38" xfId="61" applyFont="1" applyBorder="1" applyAlignment="1">
      <alignment horizontal="center" vertical="center" shrinkToFit="1"/>
      <protection/>
    </xf>
    <xf numFmtId="0" fontId="4" fillId="0" borderId="32" xfId="61" applyFont="1" applyBorder="1" applyAlignment="1">
      <alignment horizontal="center" vertical="center" shrinkToFit="1"/>
      <protection/>
    </xf>
    <xf numFmtId="0" fontId="4" fillId="0" borderId="33" xfId="61" applyFont="1" applyBorder="1" applyAlignment="1">
      <alignment horizontal="center" vertical="center" shrinkToFit="1"/>
      <protection/>
    </xf>
    <xf numFmtId="0" fontId="67" fillId="0" borderId="0" xfId="0" applyFont="1" applyAlignment="1">
      <alignment vertical="center" shrinkToFit="1"/>
    </xf>
    <xf numFmtId="0" fontId="4" fillId="0" borderId="40" xfId="61" applyFont="1" applyBorder="1" applyAlignment="1">
      <alignment vertical="center" shrinkToFit="1"/>
      <protection/>
    </xf>
    <xf numFmtId="0" fontId="68" fillId="0" borderId="0" xfId="0" applyFont="1" applyAlignment="1">
      <alignment vertical="center" shrinkToFit="1"/>
    </xf>
    <xf numFmtId="0" fontId="68" fillId="0" borderId="0" xfId="0" applyFont="1" applyAlignment="1">
      <alignment horizontal="center" vertical="center" shrinkToFit="1"/>
    </xf>
    <xf numFmtId="0" fontId="16" fillId="0" borderId="0" xfId="61" applyFont="1" applyAlignment="1" applyProtection="1">
      <alignment horizontal="center" shrinkToFit="1"/>
      <protection/>
    </xf>
    <xf numFmtId="0" fontId="69" fillId="0" borderId="0" xfId="0" applyFont="1" applyAlignment="1">
      <alignment horizontal="center" vertical="center"/>
    </xf>
    <xf numFmtId="0" fontId="6" fillId="33" borderId="20" xfId="64" applyFont="1" applyFill="1" applyBorder="1" applyAlignment="1">
      <alignment vertical="center"/>
      <protection/>
    </xf>
    <xf numFmtId="0" fontId="6" fillId="33" borderId="20" xfId="61" applyFont="1" applyFill="1" applyBorder="1" applyAlignment="1" applyProtection="1">
      <alignment vertical="center" shrinkToFit="1"/>
      <protection/>
    </xf>
    <xf numFmtId="0" fontId="6" fillId="33" borderId="20" xfId="61" applyFont="1" applyFill="1" applyBorder="1" applyAlignment="1" applyProtection="1">
      <alignment vertical="center"/>
      <protection/>
    </xf>
    <xf numFmtId="0" fontId="6" fillId="33" borderId="41" xfId="61" applyFont="1" applyFill="1" applyBorder="1" applyAlignment="1" applyProtection="1">
      <alignment vertical="center"/>
      <protection/>
    </xf>
    <xf numFmtId="0" fontId="6" fillId="33" borderId="12" xfId="64" applyFont="1" applyFill="1" applyBorder="1" applyAlignment="1">
      <alignment vertical="center"/>
      <protection/>
    </xf>
    <xf numFmtId="0" fontId="6" fillId="33" borderId="12" xfId="61" applyFont="1" applyFill="1" applyBorder="1" applyAlignment="1" applyProtection="1">
      <alignment vertical="center" shrinkToFit="1"/>
      <protection/>
    </xf>
    <xf numFmtId="0" fontId="6" fillId="33" borderId="12" xfId="61" applyFont="1" applyFill="1" applyBorder="1" applyAlignment="1" applyProtection="1">
      <alignment vertical="center"/>
      <protection/>
    </xf>
    <xf numFmtId="0" fontId="6" fillId="33" borderId="28" xfId="61" applyFont="1" applyFill="1" applyBorder="1" applyAlignment="1" applyProtection="1">
      <alignment vertical="center"/>
      <protection/>
    </xf>
    <xf numFmtId="0" fontId="6" fillId="33" borderId="42" xfId="64" applyFont="1" applyFill="1" applyBorder="1" applyAlignment="1">
      <alignment vertical="center"/>
      <protection/>
    </xf>
    <xf numFmtId="0" fontId="6" fillId="33" borderId="42" xfId="61" applyFont="1" applyFill="1" applyBorder="1" applyAlignment="1" applyProtection="1">
      <alignment vertical="center" shrinkToFit="1"/>
      <protection/>
    </xf>
    <xf numFmtId="0" fontId="6" fillId="33" borderId="42" xfId="61" applyFont="1" applyFill="1" applyBorder="1" applyAlignment="1" applyProtection="1">
      <alignment vertical="center"/>
      <protection/>
    </xf>
    <xf numFmtId="0" fontId="6" fillId="33" borderId="43" xfId="61" applyFont="1" applyFill="1" applyBorder="1" applyAlignment="1" applyProtection="1">
      <alignment vertical="center"/>
      <protection/>
    </xf>
    <xf numFmtId="0" fontId="8" fillId="0" borderId="0" xfId="61" applyFont="1" applyAlignment="1">
      <alignment horizontal="left" vertical="top"/>
      <protection/>
    </xf>
    <xf numFmtId="0" fontId="6" fillId="0" borderId="0" xfId="61" applyFont="1" applyAlignment="1">
      <alignment horizontal="left" vertical="top"/>
      <protection/>
    </xf>
    <xf numFmtId="0" fontId="6" fillId="0" borderId="0" xfId="61" applyFont="1" applyAlignment="1">
      <alignment horizontal="left" vertical="top" wrapText="1"/>
      <protection/>
    </xf>
    <xf numFmtId="0" fontId="6" fillId="0" borderId="20" xfId="64" applyFont="1" applyFill="1" applyBorder="1" applyAlignment="1" applyProtection="1">
      <alignment vertical="center"/>
      <protection locked="0"/>
    </xf>
    <xf numFmtId="0" fontId="6" fillId="0" borderId="20" xfId="61" applyFont="1" applyFill="1" applyBorder="1" applyAlignment="1" applyProtection="1">
      <alignment vertical="center" shrinkToFit="1"/>
      <protection locked="0"/>
    </xf>
    <xf numFmtId="0" fontId="6" fillId="0" borderId="12" xfId="64" applyFont="1" applyFill="1" applyBorder="1" applyAlignment="1" applyProtection="1">
      <alignment vertical="center"/>
      <protection locked="0"/>
    </xf>
    <xf numFmtId="0" fontId="6" fillId="0" borderId="12" xfId="61" applyFont="1" applyFill="1" applyBorder="1" applyAlignment="1" applyProtection="1">
      <alignment vertical="center" shrinkToFit="1"/>
      <protection locked="0"/>
    </xf>
    <xf numFmtId="0" fontId="6" fillId="0" borderId="22" xfId="64" applyFont="1" applyFill="1" applyBorder="1" applyAlignment="1" applyProtection="1">
      <alignment vertical="center"/>
      <protection locked="0"/>
    </xf>
    <xf numFmtId="0" fontId="6" fillId="0" borderId="22" xfId="61" applyFont="1" applyFill="1" applyBorder="1" applyAlignment="1" applyProtection="1">
      <alignment vertical="center" shrinkToFit="1"/>
      <protection locked="0"/>
    </xf>
    <xf numFmtId="0" fontId="6" fillId="0" borderId="23" xfId="64" applyFont="1" applyFill="1" applyBorder="1" applyAlignment="1" applyProtection="1">
      <alignment vertical="center"/>
      <protection locked="0"/>
    </xf>
    <xf numFmtId="0" fontId="6" fillId="0" borderId="23" xfId="61" applyFont="1" applyFill="1" applyBorder="1" applyAlignment="1" applyProtection="1">
      <alignment vertical="center" shrinkToFit="1"/>
      <protection locked="0"/>
    </xf>
    <xf numFmtId="0" fontId="6" fillId="0" borderId="23" xfId="61" applyFont="1" applyFill="1" applyBorder="1" applyAlignment="1" applyProtection="1">
      <alignment vertical="center"/>
      <protection locked="0"/>
    </xf>
    <xf numFmtId="0" fontId="6" fillId="0" borderId="21" xfId="64" applyFont="1" applyFill="1" applyBorder="1" applyAlignment="1" applyProtection="1">
      <alignment vertical="center"/>
      <protection locked="0"/>
    </xf>
    <xf numFmtId="0" fontId="6" fillId="0" borderId="21" xfId="61" applyFont="1" applyFill="1" applyBorder="1" applyAlignment="1" applyProtection="1">
      <alignment vertical="center" shrinkToFit="1"/>
      <protection locked="0"/>
    </xf>
    <xf numFmtId="0" fontId="6" fillId="0" borderId="28" xfId="61" applyFont="1" applyFill="1" applyBorder="1" applyAlignment="1" applyProtection="1">
      <alignment vertical="center"/>
      <protection locked="0"/>
    </xf>
    <xf numFmtId="0" fontId="6" fillId="0" borderId="41" xfId="61" applyFont="1" applyFill="1" applyBorder="1" applyAlignment="1" applyProtection="1">
      <alignment vertical="center"/>
      <protection locked="0"/>
    </xf>
    <xf numFmtId="0" fontId="6" fillId="0" borderId="21" xfId="61" applyFont="1" applyFill="1" applyBorder="1" applyAlignment="1" applyProtection="1">
      <alignment vertical="center"/>
      <protection/>
    </xf>
    <xf numFmtId="0" fontId="6" fillId="0" borderId="44" xfId="61" applyFont="1" applyFill="1" applyBorder="1" applyAlignment="1" applyProtection="1">
      <alignment vertical="center"/>
      <protection/>
    </xf>
    <xf numFmtId="0" fontId="6" fillId="0" borderId="45" xfId="61" applyFont="1" applyBorder="1" applyAlignment="1" applyProtection="1">
      <alignment horizontal="center" vertical="center"/>
      <protection/>
    </xf>
    <xf numFmtId="0" fontId="10" fillId="0" borderId="45" xfId="61" applyFont="1" applyBorder="1" applyAlignment="1" applyProtection="1">
      <alignment horizontal="center" vertical="center"/>
      <protection/>
    </xf>
    <xf numFmtId="0" fontId="6" fillId="0" borderId="46" xfId="61" applyFont="1" applyBorder="1" applyAlignment="1" applyProtection="1">
      <alignment horizontal="center" vertical="center"/>
      <protection/>
    </xf>
    <xf numFmtId="0" fontId="6" fillId="0" borderId="22" xfId="64" applyNumberFormat="1" applyFont="1" applyFill="1" applyBorder="1" applyAlignment="1" applyProtection="1">
      <alignment vertical="center"/>
      <protection locked="0"/>
    </xf>
    <xf numFmtId="0" fontId="6" fillId="0" borderId="22" xfId="61" applyNumberFormat="1" applyFont="1" applyFill="1" applyBorder="1" applyAlignment="1" applyProtection="1">
      <alignment vertical="center"/>
      <protection locked="0"/>
    </xf>
    <xf numFmtId="0" fontId="6" fillId="0" borderId="27" xfId="61" applyNumberFormat="1" applyFont="1" applyFill="1" applyBorder="1" applyAlignment="1" applyProtection="1">
      <alignment vertical="center"/>
      <protection locked="0"/>
    </xf>
    <xf numFmtId="0" fontId="6" fillId="0" borderId="12" xfId="64" applyNumberFormat="1" applyFont="1" applyFill="1" applyBorder="1" applyAlignment="1" applyProtection="1">
      <alignment vertical="center"/>
      <protection locked="0"/>
    </xf>
    <xf numFmtId="0" fontId="6" fillId="0" borderId="12" xfId="61" applyNumberFormat="1" applyFont="1" applyFill="1" applyBorder="1" applyAlignment="1" applyProtection="1">
      <alignment vertical="center"/>
      <protection locked="0"/>
    </xf>
    <xf numFmtId="0" fontId="6" fillId="0" borderId="28" xfId="61" applyNumberFormat="1" applyFont="1" applyFill="1" applyBorder="1" applyAlignment="1" applyProtection="1">
      <alignment vertical="center"/>
      <protection locked="0"/>
    </xf>
    <xf numFmtId="0" fontId="6" fillId="0" borderId="23" xfId="64" applyNumberFormat="1" applyFont="1" applyFill="1" applyBorder="1" applyAlignment="1" applyProtection="1">
      <alignment vertical="center"/>
      <protection locked="0"/>
    </xf>
    <xf numFmtId="0" fontId="6" fillId="0" borderId="23" xfId="61" applyNumberFormat="1" applyFont="1" applyFill="1" applyBorder="1" applyAlignment="1" applyProtection="1">
      <alignment vertical="center"/>
      <protection locked="0"/>
    </xf>
    <xf numFmtId="0" fontId="6" fillId="0" borderId="29" xfId="61" applyNumberFormat="1" applyFont="1" applyFill="1" applyBorder="1" applyAlignment="1" applyProtection="1">
      <alignment vertical="center"/>
      <protection locked="0"/>
    </xf>
    <xf numFmtId="0" fontId="17" fillId="0" borderId="0" xfId="61" applyFont="1" applyProtection="1">
      <alignment/>
      <protection/>
    </xf>
    <xf numFmtId="0" fontId="17" fillId="35" borderId="47" xfId="61" applyFont="1" applyFill="1" applyBorder="1" applyAlignment="1" applyProtection="1">
      <alignment horizontal="center" vertical="center"/>
      <protection/>
    </xf>
    <xf numFmtId="0" fontId="20" fillId="0" borderId="37" xfId="0" applyFont="1" applyBorder="1" applyAlignment="1">
      <alignment shrinkToFit="1"/>
    </xf>
    <xf numFmtId="0" fontId="20" fillId="0" borderId="31" xfId="0" applyFont="1" applyBorder="1" applyAlignment="1">
      <alignment shrinkToFit="1"/>
    </xf>
    <xf numFmtId="0" fontId="20" fillId="0" borderId="38" xfId="0" applyFont="1" applyBorder="1" applyAlignment="1">
      <alignment shrinkToFit="1"/>
    </xf>
    <xf numFmtId="0" fontId="20" fillId="0" borderId="0" xfId="0" applyFont="1" applyAlignment="1">
      <alignment shrinkToFit="1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shrinkToFit="1"/>
    </xf>
    <xf numFmtId="0" fontId="0" fillId="0" borderId="0" xfId="0" applyAlignment="1">
      <alignment horizontal="center" vertical="center"/>
    </xf>
    <xf numFmtId="0" fontId="20" fillId="0" borderId="48" xfId="0" applyFont="1" applyFill="1" applyBorder="1" applyAlignment="1">
      <alignment horizontal="center" vertical="center" shrinkToFit="1"/>
    </xf>
    <xf numFmtId="0" fontId="20" fillId="0" borderId="49" xfId="0" applyFont="1" applyFill="1" applyBorder="1" applyAlignment="1">
      <alignment horizontal="center" vertical="center" shrinkToFit="1"/>
    </xf>
    <xf numFmtId="0" fontId="20" fillId="0" borderId="50" xfId="0" applyFont="1" applyFill="1" applyBorder="1" applyAlignment="1">
      <alignment horizontal="center" vertical="center" shrinkToFit="1"/>
    </xf>
    <xf numFmtId="0" fontId="0" fillId="0" borderId="31" xfId="0" applyBorder="1" applyAlignment="1">
      <alignment vertical="center"/>
    </xf>
    <xf numFmtId="0" fontId="20" fillId="0" borderId="51" xfId="0" applyFont="1" applyBorder="1" applyAlignment="1">
      <alignment shrinkToFit="1"/>
    </xf>
    <xf numFmtId="0" fontId="0" fillId="0" borderId="51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70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0" fillId="37" borderId="0" xfId="0" applyFill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13" xfId="61" applyFont="1" applyBorder="1" applyAlignment="1" applyProtection="1">
      <alignment horizontal="center" vertical="center" shrinkToFit="1"/>
      <protection/>
    </xf>
    <xf numFmtId="0" fontId="6" fillId="0" borderId="52" xfId="61" applyFont="1" applyBorder="1" applyAlignment="1" applyProtection="1">
      <alignment horizontal="center" vertical="center" shrinkToFit="1"/>
      <protection/>
    </xf>
    <xf numFmtId="0" fontId="6" fillId="0" borderId="53" xfId="61" applyFont="1" applyBorder="1" applyAlignment="1" applyProtection="1">
      <alignment horizontal="center" vertical="center" shrinkToFit="1"/>
      <protection/>
    </xf>
    <xf numFmtId="0" fontId="6" fillId="33" borderId="54" xfId="61" applyFont="1" applyFill="1" applyBorder="1" applyAlignment="1" applyProtection="1">
      <alignment shrinkToFit="1"/>
      <protection/>
    </xf>
    <xf numFmtId="0" fontId="6" fillId="33" borderId="55" xfId="61" applyFont="1" applyFill="1" applyBorder="1" applyAlignment="1" applyProtection="1">
      <alignment shrinkToFit="1"/>
      <protection/>
    </xf>
    <xf numFmtId="0" fontId="6" fillId="33" borderId="56" xfId="61" applyFont="1" applyFill="1" applyBorder="1" applyAlignment="1" applyProtection="1">
      <alignment shrinkToFit="1"/>
      <protection/>
    </xf>
    <xf numFmtId="0" fontId="6" fillId="0" borderId="54" xfId="61" applyFont="1" applyBorder="1" applyAlignment="1" applyProtection="1">
      <alignment shrinkToFit="1"/>
      <protection/>
    </xf>
    <xf numFmtId="0" fontId="6" fillId="0" borderId="55" xfId="61" applyFont="1" applyBorder="1" applyAlignment="1" applyProtection="1">
      <alignment shrinkToFit="1"/>
      <protection/>
    </xf>
    <xf numFmtId="0" fontId="6" fillId="0" borderId="57" xfId="61" applyFont="1" applyBorder="1" applyAlignment="1" applyProtection="1">
      <alignment shrinkToFit="1"/>
      <protection/>
    </xf>
    <xf numFmtId="0" fontId="6" fillId="0" borderId="58" xfId="61" applyFont="1" applyBorder="1" applyAlignment="1" applyProtection="1">
      <alignment shrinkToFit="1"/>
      <protection/>
    </xf>
    <xf numFmtId="0" fontId="6" fillId="0" borderId="59" xfId="61" applyFont="1" applyBorder="1" applyAlignment="1" applyProtection="1">
      <alignment shrinkToFit="1"/>
      <protection/>
    </xf>
    <xf numFmtId="0" fontId="8" fillId="0" borderId="0" xfId="61" applyFont="1" applyAlignment="1">
      <alignment shrinkToFit="1"/>
      <protection/>
    </xf>
    <xf numFmtId="0" fontId="71" fillId="0" borderId="0" xfId="61" applyFont="1" applyFill="1" applyAlignment="1">
      <alignment vertical="top" wrapText="1"/>
      <protection/>
    </xf>
    <xf numFmtId="0" fontId="70" fillId="33" borderId="6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61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33" borderId="50" xfId="0" applyFill="1" applyBorder="1" applyAlignment="1">
      <alignment vertical="center"/>
    </xf>
    <xf numFmtId="0" fontId="0" fillId="33" borderId="60" xfId="0" applyFill="1" applyBorder="1" applyAlignment="1">
      <alignment vertical="center"/>
    </xf>
    <xf numFmtId="0" fontId="72" fillId="0" borderId="0" xfId="0" applyFont="1" applyAlignment="1">
      <alignment horizontal="center" vertical="center"/>
    </xf>
    <xf numFmtId="0" fontId="72" fillId="0" borderId="60" xfId="0" applyFont="1" applyFill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71" fillId="0" borderId="0" xfId="0" applyFont="1" applyAlignment="1">
      <alignment vertical="center" shrinkToFit="1"/>
    </xf>
    <xf numFmtId="0" fontId="71" fillId="0" borderId="0" xfId="61" applyFont="1" applyFill="1" applyBorder="1" applyAlignment="1">
      <alignment vertical="top" wrapText="1"/>
      <protection/>
    </xf>
    <xf numFmtId="0" fontId="18" fillId="0" borderId="0" xfId="61" applyFont="1" applyFill="1" applyBorder="1" applyAlignment="1">
      <alignment vertical="top" wrapText="1"/>
      <protection/>
    </xf>
    <xf numFmtId="0" fontId="8" fillId="0" borderId="0" xfId="61" applyFont="1" applyFill="1" applyBorder="1">
      <alignment/>
      <protection/>
    </xf>
    <xf numFmtId="0" fontId="73" fillId="0" borderId="62" xfId="61" applyFont="1" applyFill="1" applyBorder="1" applyAlignment="1" applyProtection="1">
      <alignment vertical="center" shrinkToFit="1"/>
      <protection/>
    </xf>
    <xf numFmtId="0" fontId="17" fillId="38" borderId="63" xfId="61" applyFont="1" applyFill="1" applyBorder="1" applyAlignment="1" applyProtection="1">
      <alignment horizontal="center" vertical="center"/>
      <protection/>
    </xf>
    <xf numFmtId="0" fontId="4" fillId="0" borderId="64" xfId="61" applyFont="1" applyBorder="1" applyAlignment="1">
      <alignment horizontal="left" vertical="center" shrinkToFit="1"/>
      <protection/>
    </xf>
    <xf numFmtId="0" fontId="4" fillId="0" borderId="65" xfId="61" applyFont="1" applyBorder="1" applyAlignment="1">
      <alignment horizontal="left" vertical="center" shrinkToFit="1"/>
      <protection/>
    </xf>
    <xf numFmtId="0" fontId="4" fillId="0" borderId="65" xfId="61" applyFont="1" applyBorder="1" applyAlignment="1">
      <alignment horizontal="center" vertical="center" shrinkToFit="1"/>
      <protection/>
    </xf>
    <xf numFmtId="0" fontId="4" fillId="0" borderId="66" xfId="61" applyFont="1" applyBorder="1" applyAlignment="1">
      <alignment horizontal="center" vertical="center" shrinkToFit="1"/>
      <protection/>
    </xf>
    <xf numFmtId="0" fontId="4" fillId="0" borderId="66" xfId="61" applyFont="1" applyBorder="1" applyAlignment="1">
      <alignment horizontal="left" vertical="center" shrinkToFit="1"/>
      <protection/>
    </xf>
    <xf numFmtId="0" fontId="74" fillId="33" borderId="13" xfId="61" applyFont="1" applyFill="1" applyBorder="1" applyAlignment="1" applyProtection="1">
      <alignment horizontal="center" vertical="center"/>
      <protection/>
    </xf>
    <xf numFmtId="0" fontId="74" fillId="33" borderId="67" xfId="61" applyFont="1" applyFill="1" applyBorder="1" applyAlignment="1" applyProtection="1">
      <alignment horizontal="center" vertical="center"/>
      <protection/>
    </xf>
    <xf numFmtId="0" fontId="17" fillId="35" borderId="60" xfId="61" applyFont="1" applyFill="1" applyBorder="1" applyAlignment="1" applyProtection="1">
      <alignment horizontal="center" vertical="center"/>
      <protection locked="0"/>
    </xf>
    <xf numFmtId="0" fontId="6" fillId="0" borderId="62" xfId="64" applyFont="1" applyFill="1" applyBorder="1" applyAlignment="1" applyProtection="1">
      <alignment vertical="center"/>
      <protection/>
    </xf>
    <xf numFmtId="0" fontId="6" fillId="0" borderId="68" xfId="61" applyFont="1" applyFill="1" applyBorder="1" applyAlignment="1" applyProtection="1">
      <alignment vertical="center"/>
      <protection/>
    </xf>
    <xf numFmtId="0" fontId="10" fillId="0" borderId="69" xfId="61" applyFont="1" applyBorder="1" applyAlignment="1" applyProtection="1">
      <alignment horizontal="center" vertical="center" shrinkToFit="1"/>
      <protection/>
    </xf>
    <xf numFmtId="0" fontId="6" fillId="35" borderId="60" xfId="61" applyFont="1" applyFill="1" applyBorder="1" applyAlignment="1" applyProtection="1">
      <alignment vertical="center"/>
      <protection locked="0"/>
    </xf>
    <xf numFmtId="0" fontId="10" fillId="0" borderId="67" xfId="61" applyFont="1" applyBorder="1" applyAlignment="1" applyProtection="1">
      <alignment horizontal="center" vertical="center" shrinkToFit="1"/>
      <protection/>
    </xf>
    <xf numFmtId="0" fontId="6" fillId="0" borderId="69" xfId="61" applyFont="1" applyBorder="1" applyAlignment="1" applyProtection="1">
      <alignment horizontal="center" vertical="center" shrinkToFit="1"/>
      <protection/>
    </xf>
    <xf numFmtId="0" fontId="6" fillId="0" borderId="70" xfId="61" applyFont="1" applyBorder="1" applyAlignment="1" applyProtection="1">
      <alignment horizontal="center" vertical="center" shrinkToFit="1"/>
      <protection/>
    </xf>
    <xf numFmtId="0" fontId="17" fillId="38" borderId="71" xfId="61" applyFont="1" applyFill="1" applyBorder="1" applyAlignment="1" applyProtection="1">
      <alignment horizontal="center" vertical="center" shrinkToFit="1"/>
      <protection/>
    </xf>
    <xf numFmtId="0" fontId="17" fillId="0" borderId="72" xfId="61" applyFont="1" applyBorder="1" applyProtection="1">
      <alignment/>
      <protection/>
    </xf>
    <xf numFmtId="0" fontId="6" fillId="35" borderId="73" xfId="61" applyFont="1" applyFill="1" applyBorder="1" applyAlignment="1" applyProtection="1">
      <alignment vertical="center"/>
      <protection locked="0"/>
    </xf>
    <xf numFmtId="0" fontId="6" fillId="35" borderId="74" xfId="61" applyFont="1" applyFill="1" applyBorder="1" applyAlignment="1" applyProtection="1">
      <alignment vertical="center"/>
      <protection locked="0"/>
    </xf>
    <xf numFmtId="0" fontId="6" fillId="35" borderId="75" xfId="61" applyFont="1" applyFill="1" applyBorder="1" applyAlignment="1" applyProtection="1">
      <alignment vertical="center"/>
      <protection locked="0"/>
    </xf>
    <xf numFmtId="0" fontId="6" fillId="35" borderId="76" xfId="61" applyFont="1" applyFill="1" applyBorder="1" applyAlignment="1" applyProtection="1">
      <alignment vertical="center"/>
      <protection locked="0"/>
    </xf>
    <xf numFmtId="0" fontId="71" fillId="0" borderId="0" xfId="61" applyFont="1" applyFill="1" applyBorder="1" applyAlignment="1">
      <alignment horizontal="left" vertical="top" wrapText="1"/>
      <protection/>
    </xf>
    <xf numFmtId="0" fontId="8" fillId="0" borderId="77" xfId="61" applyFont="1" applyBorder="1" applyAlignment="1">
      <alignment/>
      <protection/>
    </xf>
    <xf numFmtId="0" fontId="6" fillId="0" borderId="16" xfId="61" applyFont="1" applyBorder="1" applyAlignment="1" applyProtection="1">
      <alignment horizontal="center" vertical="center" shrinkToFit="1"/>
      <protection/>
    </xf>
    <xf numFmtId="0" fontId="6" fillId="0" borderId="78" xfId="61" applyFont="1" applyBorder="1" applyAlignment="1" applyProtection="1">
      <alignment horizontal="center" vertical="center" shrinkToFit="1"/>
      <protection/>
    </xf>
    <xf numFmtId="0" fontId="73" fillId="0" borderId="0" xfId="61" applyFont="1" applyFill="1" applyBorder="1" applyAlignment="1" applyProtection="1">
      <alignment vertical="center" shrinkToFit="1"/>
      <protection/>
    </xf>
    <xf numFmtId="0" fontId="8" fillId="0" borderId="0" xfId="61" applyFont="1" applyBorder="1" applyAlignment="1">
      <alignment/>
      <protection/>
    </xf>
    <xf numFmtId="0" fontId="18" fillId="0" borderId="25" xfId="61" applyFont="1" applyFill="1" applyBorder="1" applyAlignment="1">
      <alignment vertical="top" wrapText="1"/>
      <protection/>
    </xf>
    <xf numFmtId="0" fontId="71" fillId="0" borderId="25" xfId="61" applyFont="1" applyFill="1" applyBorder="1" applyAlignment="1">
      <alignment vertical="top" wrapText="1"/>
      <protection/>
    </xf>
    <xf numFmtId="0" fontId="6" fillId="0" borderId="79" xfId="61" applyFont="1" applyBorder="1" applyAlignment="1">
      <alignment horizontal="center" vertical="center"/>
      <protection/>
    </xf>
    <xf numFmtId="0" fontId="6" fillId="0" borderId="80" xfId="61" applyFont="1" applyBorder="1" applyAlignment="1">
      <alignment horizontal="center" vertical="center" shrinkToFit="1"/>
      <protection/>
    </xf>
    <xf numFmtId="0" fontId="6" fillId="0" borderId="64" xfId="61" applyFont="1" applyBorder="1" applyAlignment="1">
      <alignment horizontal="center" vertical="center"/>
      <protection/>
    </xf>
    <xf numFmtId="0" fontId="6" fillId="0" borderId="66" xfId="61" applyFont="1" applyBorder="1" applyAlignment="1">
      <alignment horizontal="center" vertical="center" shrinkToFit="1"/>
      <protection/>
    </xf>
    <xf numFmtId="0" fontId="6" fillId="35" borderId="48" xfId="61" applyFont="1" applyFill="1" applyBorder="1" applyAlignment="1" applyProtection="1">
      <alignment vertical="center"/>
      <protection locked="0"/>
    </xf>
    <xf numFmtId="0" fontId="6" fillId="35" borderId="50" xfId="6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8" fillId="0" borderId="0" xfId="61" applyFont="1" applyBorder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0" fontId="71" fillId="0" borderId="81" xfId="61" applyFont="1" applyFill="1" applyBorder="1" applyAlignment="1">
      <alignment horizontal="left" vertical="top" wrapText="1"/>
      <protection/>
    </xf>
    <xf numFmtId="0" fontId="71" fillId="0" borderId="82" xfId="61" applyFont="1" applyFill="1" applyBorder="1" applyAlignment="1">
      <alignment horizontal="left" vertical="top" wrapText="1"/>
      <protection/>
    </xf>
    <xf numFmtId="0" fontId="71" fillId="0" borderId="83" xfId="61" applyFont="1" applyFill="1" applyBorder="1" applyAlignment="1">
      <alignment horizontal="left" vertical="top" wrapText="1"/>
      <protection/>
    </xf>
    <xf numFmtId="0" fontId="75" fillId="33" borderId="0" xfId="61" applyFont="1" applyFill="1" applyBorder="1" applyAlignment="1">
      <alignment horizontal="left" vertical="top" wrapText="1"/>
      <protection/>
    </xf>
    <xf numFmtId="0" fontId="21" fillId="33" borderId="0" xfId="61" applyFont="1" applyFill="1" applyBorder="1" applyAlignment="1">
      <alignment horizontal="left" vertical="top" wrapText="1"/>
      <protection/>
    </xf>
    <xf numFmtId="0" fontId="19" fillId="0" borderId="0" xfId="61" applyFont="1" applyFill="1" applyAlignment="1">
      <alignment horizontal="left" vertical="top" wrapText="1"/>
      <protection/>
    </xf>
    <xf numFmtId="0" fontId="18" fillId="0" borderId="77" xfId="61" applyFont="1" applyFill="1" applyBorder="1" applyAlignment="1">
      <alignment horizontal="left" vertical="top" wrapText="1"/>
      <protection/>
    </xf>
    <xf numFmtId="0" fontId="18" fillId="0" borderId="0" xfId="61" applyFont="1" applyFill="1" applyBorder="1" applyAlignment="1">
      <alignment horizontal="left" vertical="top" wrapText="1"/>
      <protection/>
    </xf>
    <xf numFmtId="0" fontId="71" fillId="0" borderId="84" xfId="61" applyFont="1" applyFill="1" applyBorder="1" applyAlignment="1">
      <alignment horizontal="left" vertical="top" shrinkToFit="1"/>
      <protection/>
    </xf>
    <xf numFmtId="0" fontId="71" fillId="0" borderId="77" xfId="61" applyFont="1" applyFill="1" applyBorder="1" applyAlignment="1">
      <alignment horizontal="left" vertical="top" shrinkToFit="1"/>
      <protection/>
    </xf>
    <xf numFmtId="0" fontId="71" fillId="0" borderId="15" xfId="61" applyFont="1" applyFill="1" applyBorder="1" applyAlignment="1">
      <alignment horizontal="left" vertical="top" shrinkToFit="1"/>
      <protection/>
    </xf>
    <xf numFmtId="0" fontId="71" fillId="0" borderId="85" xfId="61" applyFont="1" applyFill="1" applyBorder="1" applyAlignment="1">
      <alignment horizontal="left" vertical="top" shrinkToFit="1"/>
      <protection/>
    </xf>
    <xf numFmtId="0" fontId="71" fillId="0" borderId="62" xfId="61" applyFont="1" applyFill="1" applyBorder="1" applyAlignment="1">
      <alignment horizontal="left" vertical="top" shrinkToFit="1"/>
      <protection/>
    </xf>
    <xf numFmtId="0" fontId="71" fillId="0" borderId="86" xfId="61" applyFont="1" applyFill="1" applyBorder="1" applyAlignment="1">
      <alignment horizontal="left" vertical="top" shrinkToFit="1"/>
      <protection/>
    </xf>
    <xf numFmtId="0" fontId="14" fillId="33" borderId="0" xfId="61" applyFont="1" applyFill="1" applyBorder="1" applyAlignment="1">
      <alignment horizontal="left" vertical="center" shrinkToFit="1"/>
      <protection/>
    </xf>
    <xf numFmtId="0" fontId="14" fillId="33" borderId="87" xfId="61" applyFont="1" applyFill="1" applyBorder="1" applyAlignment="1">
      <alignment horizontal="left" vertical="center" shrinkToFit="1"/>
      <protection/>
    </xf>
    <xf numFmtId="0" fontId="7" fillId="0" borderId="0" xfId="61" applyFont="1" applyAlignment="1" applyProtection="1">
      <alignment horizontal="center" shrinkToFit="1"/>
      <protection/>
    </xf>
    <xf numFmtId="49" fontId="6" fillId="0" borderId="88" xfId="61" applyNumberFormat="1" applyFont="1" applyBorder="1" applyAlignment="1" applyProtection="1">
      <alignment horizontal="center" vertical="center"/>
      <protection/>
    </xf>
    <xf numFmtId="49" fontId="6" fillId="0" borderId="89" xfId="61" applyNumberFormat="1" applyFont="1" applyBorder="1" applyAlignment="1" applyProtection="1">
      <alignment horizontal="center" vertical="center"/>
      <protection/>
    </xf>
    <xf numFmtId="0" fontId="14" fillId="33" borderId="90" xfId="61" applyFont="1" applyFill="1" applyBorder="1" applyAlignment="1">
      <alignment horizontal="center" vertical="center" textRotation="255"/>
      <protection/>
    </xf>
    <xf numFmtId="0" fontId="14" fillId="33" borderId="91" xfId="61" applyFont="1" applyFill="1" applyBorder="1" applyAlignment="1">
      <alignment horizontal="center" vertical="center" textRotation="255"/>
      <protection/>
    </xf>
    <xf numFmtId="0" fontId="17" fillId="0" borderId="62" xfId="61" applyFont="1" applyBorder="1" applyAlignment="1" applyProtection="1">
      <alignment horizontal="left"/>
      <protection/>
    </xf>
    <xf numFmtId="0" fontId="14" fillId="33" borderId="92" xfId="61" applyFont="1" applyFill="1" applyBorder="1" applyAlignment="1">
      <alignment horizontal="left" vertical="center" shrinkToFit="1"/>
      <protection/>
    </xf>
    <xf numFmtId="0" fontId="4" fillId="0" borderId="93" xfId="61" applyFont="1" applyBorder="1" applyAlignment="1">
      <alignment horizontal="left" vertical="center" shrinkToFit="1"/>
      <protection/>
    </xf>
    <xf numFmtId="0" fontId="4" fillId="0" borderId="76" xfId="61" applyFont="1" applyBorder="1" applyAlignment="1">
      <alignment horizontal="left" vertical="center" shrinkToFit="1"/>
      <protection/>
    </xf>
    <xf numFmtId="0" fontId="4" fillId="0" borderId="94" xfId="61" applyFont="1" applyBorder="1" applyAlignment="1">
      <alignment horizontal="left" vertical="center" shrinkToFit="1"/>
      <protection/>
    </xf>
    <xf numFmtId="0" fontId="68" fillId="0" borderId="62" xfId="0" applyFont="1" applyBorder="1" applyAlignment="1">
      <alignment horizontal="center" vertical="center" shrinkToFit="1"/>
    </xf>
    <xf numFmtId="0" fontId="71" fillId="0" borderId="0" xfId="0" applyFont="1" applyAlignment="1">
      <alignment horizontal="left" vertical="center" shrinkToFit="1"/>
    </xf>
    <xf numFmtId="0" fontId="4" fillId="0" borderId="37" xfId="61" applyFont="1" applyBorder="1" applyAlignment="1">
      <alignment horizontal="left" vertical="center" shrinkToFit="1"/>
      <protection/>
    </xf>
    <xf numFmtId="0" fontId="4" fillId="0" borderId="31" xfId="61" applyFont="1" applyBorder="1" applyAlignment="1">
      <alignment horizontal="left" vertical="center" shrinkToFit="1"/>
      <protection/>
    </xf>
    <xf numFmtId="0" fontId="66" fillId="0" borderId="95" xfId="0" applyFont="1" applyBorder="1" applyAlignment="1">
      <alignment horizontal="left" vertical="center" shrinkToFit="1"/>
    </xf>
    <xf numFmtId="0" fontId="66" fillId="0" borderId="96" xfId="0" applyFont="1" applyBorder="1" applyAlignment="1">
      <alignment horizontal="left" vertical="center" shrinkToFit="1"/>
    </xf>
    <xf numFmtId="0" fontId="66" fillId="0" borderId="84" xfId="0" applyFont="1" applyBorder="1" applyAlignment="1">
      <alignment horizontal="left" vertical="center" shrinkToFit="1"/>
    </xf>
    <xf numFmtId="0" fontId="66" fillId="0" borderId="77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left" vertical="center" shrinkToFit="1"/>
    </xf>
    <xf numFmtId="0" fontId="4" fillId="0" borderId="39" xfId="61" applyFont="1" applyBorder="1" applyAlignment="1">
      <alignment horizontal="left" vertical="center" shrinkToFit="1"/>
      <protection/>
    </xf>
    <xf numFmtId="0" fontId="4" fillId="0" borderId="32" xfId="61" applyFont="1" applyBorder="1" applyAlignment="1">
      <alignment horizontal="left" vertical="center" shrinkToFit="1"/>
      <protection/>
    </xf>
    <xf numFmtId="0" fontId="4" fillId="0" borderId="33" xfId="61" applyFont="1" applyBorder="1" applyAlignment="1">
      <alignment horizontal="left" vertical="center" shrinkToFit="1"/>
      <protection/>
    </xf>
    <xf numFmtId="0" fontId="4" fillId="0" borderId="97" xfId="61" applyFont="1" applyBorder="1" applyAlignment="1">
      <alignment vertical="center" shrinkToFit="1"/>
      <protection/>
    </xf>
    <xf numFmtId="0" fontId="4" fillId="0" borderId="98" xfId="61" applyFont="1" applyBorder="1" applyAlignment="1">
      <alignment vertical="center" shrinkToFit="1"/>
      <protection/>
    </xf>
    <xf numFmtId="0" fontId="76" fillId="0" borderId="0" xfId="0" applyFont="1" applyAlignment="1">
      <alignment horizontal="left" vertical="center" shrinkToFit="1"/>
    </xf>
    <xf numFmtId="0" fontId="66" fillId="0" borderId="99" xfId="0" applyFont="1" applyBorder="1" applyAlignment="1">
      <alignment horizontal="left" vertical="center" shrinkToFit="1"/>
    </xf>
    <xf numFmtId="0" fontId="66" fillId="0" borderId="0" xfId="0" applyFont="1" applyBorder="1" applyAlignment="1">
      <alignment horizontal="left" vertical="center" shrinkToFit="1"/>
    </xf>
    <xf numFmtId="0" fontId="4" fillId="0" borderId="47" xfId="61" applyFont="1" applyBorder="1" applyAlignment="1">
      <alignment horizontal="left" vertical="center" shrinkToFit="1"/>
      <protection/>
    </xf>
    <xf numFmtId="0" fontId="4" fillId="0" borderId="100" xfId="61" applyFont="1" applyBorder="1" applyAlignment="1">
      <alignment horizontal="left" vertical="center" shrinkToFit="1"/>
      <protection/>
    </xf>
    <xf numFmtId="0" fontId="67" fillId="0" borderId="101" xfId="0" applyFont="1" applyBorder="1" applyAlignment="1">
      <alignment vertical="center" shrinkToFit="1"/>
    </xf>
    <xf numFmtId="0" fontId="67" fillId="0" borderId="102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67" fillId="0" borderId="39" xfId="0" applyFont="1" applyBorder="1" applyAlignment="1">
      <alignment horizontal="left" vertical="center" shrinkToFit="1"/>
    </xf>
    <xf numFmtId="0" fontId="67" fillId="0" borderId="32" xfId="0" applyFont="1" applyBorder="1" applyAlignment="1">
      <alignment horizontal="left" vertical="center" shrinkToFit="1"/>
    </xf>
    <xf numFmtId="0" fontId="67" fillId="0" borderId="103" xfId="0" applyFont="1" applyBorder="1" applyAlignment="1">
      <alignment horizontal="left" vertical="center" shrinkToFit="1"/>
    </xf>
    <xf numFmtId="0" fontId="67" fillId="0" borderId="104" xfId="0" applyFont="1" applyBorder="1" applyAlignment="1">
      <alignment horizontal="left" vertical="center" shrinkToFit="1"/>
    </xf>
    <xf numFmtId="0" fontId="4" fillId="0" borderId="35" xfId="61" applyFont="1" applyBorder="1" applyAlignment="1">
      <alignment horizontal="left" vertical="center" shrinkToFit="1"/>
      <protection/>
    </xf>
    <xf numFmtId="0" fontId="4" fillId="0" borderId="36" xfId="61" applyFont="1" applyBorder="1" applyAlignment="1">
      <alignment horizontal="left" vertical="center" shrinkToFit="1"/>
      <protection/>
    </xf>
    <xf numFmtId="0" fontId="4" fillId="0" borderId="38" xfId="61" applyFont="1" applyBorder="1" applyAlignment="1">
      <alignment horizontal="left" vertical="center" shrinkToFit="1"/>
      <protection/>
    </xf>
    <xf numFmtId="0" fontId="4" fillId="0" borderId="34" xfId="61" applyFont="1" applyBorder="1" applyAlignment="1">
      <alignment horizontal="left" vertical="center" shrinkToFit="1"/>
      <protection/>
    </xf>
    <xf numFmtId="0" fontId="4" fillId="0" borderId="64" xfId="61" applyFont="1" applyBorder="1" applyAlignment="1">
      <alignment horizontal="left" vertical="center" shrinkToFit="1"/>
      <protection/>
    </xf>
    <xf numFmtId="0" fontId="4" fillId="0" borderId="65" xfId="61" applyFont="1" applyBorder="1" applyAlignment="1">
      <alignment horizontal="left" vertical="center" shrinkToFit="1"/>
      <protection/>
    </xf>
    <xf numFmtId="0" fontId="69" fillId="0" borderId="0" xfId="0" applyFont="1" applyAlignment="1">
      <alignment horizontal="center" vertical="center"/>
    </xf>
    <xf numFmtId="0" fontId="4" fillId="0" borderId="66" xfId="61" applyFont="1" applyBorder="1" applyAlignment="1">
      <alignment horizontal="left" vertical="center" shrinkToFit="1"/>
      <protection/>
    </xf>
    <xf numFmtId="0" fontId="4" fillId="0" borderId="61" xfId="61" applyFont="1" applyBorder="1" applyAlignment="1">
      <alignment horizontal="left" vertical="center" shrinkToFit="1"/>
      <protection/>
    </xf>
    <xf numFmtId="0" fontId="4" fillId="0" borderId="105" xfId="61" applyFont="1" applyBorder="1" applyAlignment="1">
      <alignment horizontal="left" vertical="center" shrinkToFit="1"/>
      <protection/>
    </xf>
    <xf numFmtId="0" fontId="67" fillId="0" borderId="106" xfId="0" applyFont="1" applyBorder="1" applyAlignment="1">
      <alignment horizontal="left" vertical="center" shrinkToFit="1"/>
    </xf>
    <xf numFmtId="0" fontId="67" fillId="0" borderId="107" xfId="0" applyFont="1" applyBorder="1" applyAlignment="1">
      <alignment horizontal="left" vertical="center" shrinkToFit="1"/>
    </xf>
    <xf numFmtId="0" fontId="71" fillId="0" borderId="62" xfId="0" applyFont="1" applyBorder="1" applyAlignment="1">
      <alignment horizontal="left" vertical="center" shrinkToFit="1"/>
    </xf>
    <xf numFmtId="0" fontId="8" fillId="0" borderId="0" xfId="61" applyFont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アナウンス集計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4</xdr:row>
      <xdr:rowOff>161925</xdr:rowOff>
    </xdr:from>
    <xdr:to>
      <xdr:col>11</xdr:col>
      <xdr:colOff>352425</xdr:colOff>
      <xdr:row>11</xdr:row>
      <xdr:rowOff>152400</xdr:rowOff>
    </xdr:to>
    <xdr:sp>
      <xdr:nvSpPr>
        <xdr:cNvPr id="1" name="直線矢印コネクタ 4"/>
        <xdr:cNvSpPr>
          <a:spLocks/>
        </xdr:cNvSpPr>
      </xdr:nvSpPr>
      <xdr:spPr>
        <a:xfrm flipH="1" flipV="1">
          <a:off x="8639175" y="933450"/>
          <a:ext cx="9525" cy="15525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190500</xdr:rowOff>
    </xdr:from>
    <xdr:to>
      <xdr:col>16</xdr:col>
      <xdr:colOff>0</xdr:colOff>
      <xdr:row>5</xdr:row>
      <xdr:rowOff>257175</xdr:rowOff>
    </xdr:to>
    <xdr:sp>
      <xdr:nvSpPr>
        <xdr:cNvPr id="2" name="左中かっこ 5"/>
        <xdr:cNvSpPr>
          <a:spLocks/>
        </xdr:cNvSpPr>
      </xdr:nvSpPr>
      <xdr:spPr>
        <a:xfrm rot="16200000">
          <a:off x="9953625" y="962025"/>
          <a:ext cx="1657350" cy="257175"/>
        </a:xfrm>
        <a:prstGeom prst="leftBrace">
          <a:avLst>
            <a:gd name="adj" fmla="val -48865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agohou.main.jp/&#26087;\H23&#25918;&#36865;\201107&#65326;&#12467;&#12531;&#20840;&#22269;&#22823;&#20250;\&#12487;&#12472;&#12479;&#12523;&#36039;&#26009;\58ncon1&#40575;&#20816;&#237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agohou.main.jp/&#26087;\H23&#25918;&#36865;\201107&#65326;&#12467;&#12531;&#20840;&#22269;&#22823;&#20250;\&#12487;&#12472;&#12479;&#12523;&#36039;&#26009;\57&#23529;&#26619;&#21729;&#25512;&#3421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0 都道府県入力"/>
      <sheetName val="1 エントリー"/>
      <sheetName val="2 状況調査"/>
      <sheetName val="3 受付用参加校名簿"/>
      <sheetName val="4 審査員推薦表"/>
      <sheetName val="５  全参加校"/>
      <sheetName val="６ 研究発表参加校・タイトル・要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審査員員推薦入力"/>
      <sheetName val="県番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G6" sqref="G6:G9"/>
    </sheetView>
  </sheetViews>
  <sheetFormatPr defaultColWidth="9.140625" defaultRowHeight="15"/>
  <cols>
    <col min="1" max="1" width="3.421875" style="0" customWidth="1"/>
    <col min="2" max="2" width="40.140625" style="136" customWidth="1"/>
    <col min="3" max="3" width="22.140625" style="136" customWidth="1"/>
    <col min="4" max="4" width="6.28125" style="136" customWidth="1"/>
    <col min="5" max="5" width="22.140625" style="0" customWidth="1"/>
    <col min="6" max="6" width="6.28125" style="0" customWidth="1"/>
    <col min="7" max="7" width="15.00390625" style="0" customWidth="1"/>
    <col min="8" max="8" width="8.7109375" style="0" customWidth="1"/>
    <col min="10" max="10" width="13.421875" style="0" customWidth="1"/>
    <col min="11" max="11" width="27.00390625" style="0" customWidth="1"/>
  </cols>
  <sheetData>
    <row r="1" spans="2:6" ht="14.25" thickBot="1">
      <c r="B1" s="164" t="s">
        <v>727</v>
      </c>
      <c r="C1" s="164"/>
      <c r="D1" s="164"/>
      <c r="E1" s="164"/>
      <c r="F1" s="164"/>
    </row>
    <row r="2" spans="2:20" ht="14.25" thickBot="1">
      <c r="B2" s="172" t="s">
        <v>738</v>
      </c>
      <c r="C2" s="163">
        <v>2</v>
      </c>
      <c r="D2" s="136" t="s">
        <v>739</v>
      </c>
      <c r="E2" t="s">
        <v>741</v>
      </c>
      <c r="F2">
        <v>1</v>
      </c>
      <c r="G2" t="s">
        <v>728</v>
      </c>
      <c r="R2" s="136" t="s">
        <v>724</v>
      </c>
      <c r="S2" s="170" t="str">
        <f>VLOOKUP(C2,F2:G3,2)</f>
        <v>九州高校放送</v>
      </c>
      <c r="T2" s="171" t="s">
        <v>726</v>
      </c>
    </row>
    <row r="3" spans="2:18" ht="14.25" thickBot="1">
      <c r="B3" s="172" t="s">
        <v>740</v>
      </c>
      <c r="C3" s="163">
        <v>45</v>
      </c>
      <c r="D3" s="169" t="s">
        <v>725</v>
      </c>
      <c r="F3">
        <v>2</v>
      </c>
      <c r="G3" t="s">
        <v>737</v>
      </c>
      <c r="R3" t="str">
        <f>R2&amp;C3&amp;D3&amp;S2&amp;T2</f>
        <v>第45回九州高校放送コンテスト</v>
      </c>
    </row>
    <row r="5" spans="1:7" ht="14.25" thickBot="1">
      <c r="A5" s="164"/>
      <c r="B5" s="164" t="s">
        <v>729</v>
      </c>
      <c r="C5" s="164"/>
      <c r="D5" t="s">
        <v>730</v>
      </c>
      <c r="F5" t="s">
        <v>730</v>
      </c>
      <c r="G5" t="s">
        <v>733</v>
      </c>
    </row>
    <row r="6" spans="1:18" ht="14.25" thickBot="1">
      <c r="A6" s="136">
        <v>1</v>
      </c>
      <c r="B6" s="165" t="s">
        <v>776</v>
      </c>
      <c r="C6" s="166" t="s">
        <v>780</v>
      </c>
      <c r="D6" s="167" t="s">
        <v>731</v>
      </c>
      <c r="E6" s="166" t="s">
        <v>781</v>
      </c>
      <c r="F6" s="167" t="s">
        <v>732</v>
      </c>
      <c r="G6" s="168" t="s">
        <v>785</v>
      </c>
      <c r="L6" t="s">
        <v>736</v>
      </c>
      <c r="M6" t="s">
        <v>734</v>
      </c>
      <c r="N6" t="str">
        <f>IF(E6="","","，")</f>
        <v>，</v>
      </c>
      <c r="O6" t="str">
        <f>IF(G6="","","（")</f>
        <v>（</v>
      </c>
      <c r="P6" t="str">
        <f>IF(G6="","","）")</f>
        <v>）</v>
      </c>
      <c r="R6" t="str">
        <f>IF(B6="","",A6&amp;L6&amp;B6&amp;M6&amp;C6&amp;D6&amp;N6&amp;E6&amp;F6&amp;O6&amp;G6&amp;P6)</f>
        <v>1：『ミゲル・ストリート』V.S.ナイポール著，小沢自然・小野正嗣 訳（岩波文庫）</v>
      </c>
    </row>
    <row r="7" spans="1:18" ht="14.25" thickBot="1">
      <c r="A7" s="136">
        <v>2</v>
      </c>
      <c r="B7" s="165" t="s">
        <v>777</v>
      </c>
      <c r="C7" s="166" t="s">
        <v>782</v>
      </c>
      <c r="D7" s="167" t="s">
        <v>731</v>
      </c>
      <c r="E7" s="166"/>
      <c r="F7" s="167"/>
      <c r="G7" s="168" t="s">
        <v>786</v>
      </c>
      <c r="L7" t="s">
        <v>735</v>
      </c>
      <c r="M7" t="s">
        <v>734</v>
      </c>
      <c r="N7">
        <f>IF(E7="","","，")</f>
      </c>
      <c r="O7" t="str">
        <f>IF(G7="","","（")</f>
        <v>（</v>
      </c>
      <c r="P7" t="str">
        <f>IF(G7="","","）")</f>
        <v>）</v>
      </c>
      <c r="R7" t="str">
        <f>IF(B7="","",A7&amp;L7&amp;B7&amp;M7&amp;C7&amp;D7&amp;N7&amp;E7&amp;F7&amp;O7&amp;G7&amp;P7)</f>
        <v>2：『廉太郎ノオト』谷津矢車著（中央公論新社）</v>
      </c>
    </row>
    <row r="8" spans="1:18" ht="14.25" thickBot="1">
      <c r="A8" s="136">
        <v>3</v>
      </c>
      <c r="B8" s="165" t="s">
        <v>778</v>
      </c>
      <c r="C8" s="166" t="s">
        <v>783</v>
      </c>
      <c r="D8" s="167" t="s">
        <v>731</v>
      </c>
      <c r="E8" s="166"/>
      <c r="F8" s="167"/>
      <c r="G8" s="168" t="s">
        <v>787</v>
      </c>
      <c r="L8" t="s">
        <v>735</v>
      </c>
      <c r="M8" t="s">
        <v>734</v>
      </c>
      <c r="N8">
        <f>IF(E8="","","，")</f>
      </c>
      <c r="O8" t="str">
        <f>IF(G8="","","（")</f>
        <v>（</v>
      </c>
      <c r="P8" t="str">
        <f>IF(G8="","","）")</f>
        <v>）</v>
      </c>
      <c r="R8" t="str">
        <f>IF(B8="","",A8&amp;L8&amp;B8&amp;M8&amp;C8&amp;D8&amp;N8&amp;E8&amp;F8&amp;O8&amp;G8&amp;P8)</f>
        <v>3：『ナミヤ雑貨店の奇蹟』東野圭吾著（角川文庫）</v>
      </c>
    </row>
    <row r="9" spans="1:18" ht="14.25" thickBot="1">
      <c r="A9" s="136">
        <v>4</v>
      </c>
      <c r="B9" s="165" t="s">
        <v>779</v>
      </c>
      <c r="C9" s="166" t="s">
        <v>784</v>
      </c>
      <c r="D9" s="167" t="s">
        <v>731</v>
      </c>
      <c r="E9" s="166"/>
      <c r="F9" s="167"/>
      <c r="G9" s="168" t="s">
        <v>788</v>
      </c>
      <c r="L9" t="s">
        <v>735</v>
      </c>
      <c r="M9" t="s">
        <v>734</v>
      </c>
      <c r="N9">
        <f>IF(E9="","","，")</f>
      </c>
      <c r="O9" t="str">
        <f>IF(G9="","","（")</f>
        <v>（</v>
      </c>
      <c r="P9" t="str">
        <f>IF(G9="","","）")</f>
        <v>）</v>
      </c>
      <c r="R9" t="str">
        <f>IF(B9="","",A9&amp;L9&amp;B9&amp;M9&amp;C9&amp;D9&amp;N9&amp;E9&amp;F9&amp;O9&amp;G9&amp;P9)</f>
        <v>4：『野良猫を尊敬した日』穂村 弘著（講談社文庫）</v>
      </c>
    </row>
    <row r="10" spans="1:18" ht="14.25" thickBot="1">
      <c r="A10" s="136">
        <v>5</v>
      </c>
      <c r="B10" s="165"/>
      <c r="C10" s="166"/>
      <c r="D10" s="167"/>
      <c r="E10" s="166"/>
      <c r="F10" s="167"/>
      <c r="G10" s="168"/>
      <c r="L10" t="s">
        <v>735</v>
      </c>
      <c r="M10" t="s">
        <v>734</v>
      </c>
      <c r="N10">
        <f>IF(E10="","","，")</f>
      </c>
      <c r="O10">
        <f>IF(G10="","","（")</f>
      </c>
      <c r="P10">
        <f>IF(G10="","","）")</f>
      </c>
      <c r="R10">
        <f>IF(B10="","",A10&amp;L10&amp;B10&amp;M10&amp;C10&amp;D10&amp;N10&amp;E10&amp;F10&amp;O10&amp;G10&amp;P10)</f>
      </c>
    </row>
    <row r="15" spans="9:13" ht="13.5">
      <c r="I15" t="str">
        <f>IF(J15="","",LEFT(J15,FIND("：",J15)-1))</f>
        <v>アナ</v>
      </c>
      <c r="J15" t="str">
        <f>IF($C$2=1,L15,IF(M15="","",M15))</f>
        <v>アナ：アナウンス部門</v>
      </c>
      <c r="L15" t="s">
        <v>38</v>
      </c>
      <c r="M15" t="s">
        <v>746</v>
      </c>
    </row>
    <row r="16" spans="9:13" ht="13.5">
      <c r="I16" t="str">
        <f aca="true" t="shared" si="0" ref="I16:I21">IF(J16="","",LEFT(J16,FIND("：",J16)-1))</f>
        <v>朗読</v>
      </c>
      <c r="J16" t="str">
        <f aca="true" t="shared" si="1" ref="J16:J29">IF($C$2=1,L16,IF(M16="","",M16))</f>
        <v>朗読：朗読部門</v>
      </c>
      <c r="L16" t="s">
        <v>39</v>
      </c>
      <c r="M16" t="s">
        <v>39</v>
      </c>
    </row>
    <row r="17" spans="9:13" ht="13.5">
      <c r="I17" t="str">
        <f t="shared" si="0"/>
        <v>ラジオ</v>
      </c>
      <c r="J17" t="str">
        <f t="shared" si="1"/>
        <v>ラジオ：ラジオ部門</v>
      </c>
      <c r="L17" t="s">
        <v>40</v>
      </c>
      <c r="M17" t="s">
        <v>742</v>
      </c>
    </row>
    <row r="18" spans="9:13" ht="13.5">
      <c r="I18" t="str">
        <f t="shared" si="0"/>
        <v>テレビ</v>
      </c>
      <c r="J18" t="str">
        <f t="shared" si="1"/>
        <v>テレビ：テレビ部門</v>
      </c>
      <c r="L18" t="s">
        <v>41</v>
      </c>
      <c r="M18" t="s">
        <v>743</v>
      </c>
    </row>
    <row r="19" spans="9:12" ht="13.5">
      <c r="I19">
        <f t="shared" si="0"/>
      </c>
      <c r="J19">
        <f t="shared" si="1"/>
      </c>
      <c r="L19" t="s">
        <v>759</v>
      </c>
    </row>
    <row r="20" spans="9:12" ht="13.5">
      <c r="I20">
        <f t="shared" si="0"/>
      </c>
      <c r="J20">
        <f t="shared" si="1"/>
      </c>
      <c r="L20" t="s">
        <v>760</v>
      </c>
    </row>
    <row r="21" spans="9:12" ht="13.5">
      <c r="I21">
        <f t="shared" si="0"/>
      </c>
      <c r="J21">
        <f t="shared" si="1"/>
      </c>
      <c r="L21" t="s">
        <v>42</v>
      </c>
    </row>
    <row r="23" spans="10:13" ht="13.5">
      <c r="J23" t="str">
        <f t="shared" si="1"/>
        <v>【アナウンス部門】</v>
      </c>
      <c r="L23" t="s">
        <v>744</v>
      </c>
      <c r="M23" t="s">
        <v>744</v>
      </c>
    </row>
    <row r="24" spans="10:13" ht="13.5">
      <c r="J24" t="str">
        <f t="shared" si="1"/>
        <v>【朗読部門】</v>
      </c>
      <c r="L24" t="s">
        <v>745</v>
      </c>
      <c r="M24" t="s">
        <v>745</v>
      </c>
    </row>
    <row r="25" spans="10:13" ht="13.5">
      <c r="J25" t="str">
        <f t="shared" si="1"/>
        <v>【ラジオ番組部門】</v>
      </c>
      <c r="L25" t="s">
        <v>754</v>
      </c>
      <c r="M25" t="s">
        <v>765</v>
      </c>
    </row>
    <row r="26" spans="10:13" ht="13.5">
      <c r="J26" t="str">
        <f t="shared" si="1"/>
        <v>【テレビ番組部門】</v>
      </c>
      <c r="L26" t="s">
        <v>755</v>
      </c>
      <c r="M26" t="s">
        <v>766</v>
      </c>
    </row>
    <row r="27" spans="10:12" ht="13.5">
      <c r="J27">
        <f t="shared" si="1"/>
      </c>
      <c r="L27" t="s">
        <v>757</v>
      </c>
    </row>
    <row r="28" spans="10:12" ht="13.5">
      <c r="J28">
        <f t="shared" si="1"/>
      </c>
      <c r="L28" t="s">
        <v>758</v>
      </c>
    </row>
    <row r="29" spans="10:12" ht="13.5">
      <c r="J29">
        <f t="shared" si="1"/>
      </c>
      <c r="L29" t="s">
        <v>756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3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9.00390625" style="143" customWidth="1"/>
    <col min="2" max="2" width="9.00390625" style="145" customWidth="1"/>
    <col min="3" max="4" width="25.00390625" style="143" customWidth="1"/>
    <col min="5" max="5" width="11.28125" style="143" customWidth="1"/>
    <col min="6" max="6" width="37.421875" style="143" customWidth="1"/>
    <col min="7" max="8" width="18.7109375" style="143" customWidth="1"/>
    <col min="9" max="16384" width="9.00390625" style="143" customWidth="1"/>
  </cols>
  <sheetData>
    <row r="1" ht="13.5">
      <c r="B1" s="144" t="s">
        <v>585</v>
      </c>
    </row>
    <row r="2" spans="1:8" ht="13.5">
      <c r="A2" s="144" t="s">
        <v>586</v>
      </c>
      <c r="B2" s="145">
        <v>1</v>
      </c>
      <c r="C2" s="146" t="s">
        <v>497</v>
      </c>
      <c r="D2" s="146" t="s">
        <v>608</v>
      </c>
      <c r="E2" s="146" t="s">
        <v>328</v>
      </c>
      <c r="F2" s="146" t="s">
        <v>66</v>
      </c>
      <c r="G2" s="146" t="s">
        <v>67</v>
      </c>
      <c r="H2" s="146" t="s">
        <v>68</v>
      </c>
    </row>
    <row r="3" spans="2:8" ht="13.5">
      <c r="B3" s="145">
        <v>2</v>
      </c>
      <c r="C3" s="146" t="s">
        <v>579</v>
      </c>
      <c r="D3" s="146" t="s">
        <v>609</v>
      </c>
      <c r="E3" s="146" t="s">
        <v>329</v>
      </c>
      <c r="F3" s="146" t="s">
        <v>69</v>
      </c>
      <c r="G3" s="146" t="s">
        <v>70</v>
      </c>
      <c r="H3" s="146" t="s">
        <v>71</v>
      </c>
    </row>
    <row r="4" spans="2:8" ht="13.5">
      <c r="B4" s="145">
        <v>3</v>
      </c>
      <c r="C4" s="146" t="s">
        <v>498</v>
      </c>
      <c r="D4" s="146" t="s">
        <v>610</v>
      </c>
      <c r="E4" s="146" t="s">
        <v>330</v>
      </c>
      <c r="F4" s="146" t="s">
        <v>72</v>
      </c>
      <c r="G4" s="146" t="s">
        <v>73</v>
      </c>
      <c r="H4" s="146" t="s">
        <v>74</v>
      </c>
    </row>
    <row r="5" spans="2:8" ht="13.5">
      <c r="B5" s="145">
        <v>4</v>
      </c>
      <c r="C5" s="146" t="s">
        <v>499</v>
      </c>
      <c r="D5" s="146" t="s">
        <v>611</v>
      </c>
      <c r="E5" s="146" t="s">
        <v>331</v>
      </c>
      <c r="F5" s="146" t="s">
        <v>75</v>
      </c>
      <c r="G5" s="146" t="s">
        <v>76</v>
      </c>
      <c r="H5" s="146" t="s">
        <v>77</v>
      </c>
    </row>
    <row r="6" spans="2:8" ht="13.5">
      <c r="B6" s="145">
        <v>5</v>
      </c>
      <c r="C6" s="146" t="s">
        <v>500</v>
      </c>
      <c r="D6" s="146" t="s">
        <v>612</v>
      </c>
      <c r="E6" s="146" t="s">
        <v>332</v>
      </c>
      <c r="F6" s="146" t="s">
        <v>78</v>
      </c>
      <c r="G6" s="146" t="s">
        <v>79</v>
      </c>
      <c r="H6" s="146" t="s">
        <v>80</v>
      </c>
    </row>
    <row r="7" spans="2:8" ht="13.5">
      <c r="B7" s="145">
        <v>6</v>
      </c>
      <c r="C7" s="146" t="s">
        <v>501</v>
      </c>
      <c r="D7" s="146" t="s">
        <v>613</v>
      </c>
      <c r="E7" s="146" t="s">
        <v>333</v>
      </c>
      <c r="F7" s="146" t="s">
        <v>82</v>
      </c>
      <c r="G7" s="146" t="s">
        <v>83</v>
      </c>
      <c r="H7" s="146" t="s">
        <v>84</v>
      </c>
    </row>
    <row r="8" spans="2:8" ht="13.5">
      <c r="B8" s="145">
        <v>7</v>
      </c>
      <c r="C8" s="146" t="s">
        <v>502</v>
      </c>
      <c r="D8" s="146" t="s">
        <v>614</v>
      </c>
      <c r="E8" s="146" t="s">
        <v>334</v>
      </c>
      <c r="F8" s="146" t="s">
        <v>85</v>
      </c>
      <c r="G8" s="146" t="s">
        <v>86</v>
      </c>
      <c r="H8" s="146" t="s">
        <v>87</v>
      </c>
    </row>
    <row r="9" spans="2:8" ht="13.5">
      <c r="B9" s="145">
        <v>8</v>
      </c>
      <c r="C9" s="146" t="s">
        <v>503</v>
      </c>
      <c r="D9" s="146" t="s">
        <v>615</v>
      </c>
      <c r="E9" s="146" t="s">
        <v>335</v>
      </c>
      <c r="F9" s="146" t="s">
        <v>88</v>
      </c>
      <c r="G9" s="146" t="s">
        <v>89</v>
      </c>
      <c r="H9" s="146" t="s">
        <v>90</v>
      </c>
    </row>
    <row r="10" spans="2:8" ht="13.5">
      <c r="B10" s="145">
        <v>9</v>
      </c>
      <c r="C10" s="146" t="s">
        <v>504</v>
      </c>
      <c r="D10" s="146" t="s">
        <v>616</v>
      </c>
      <c r="E10" s="146" t="s">
        <v>336</v>
      </c>
      <c r="F10" s="146" t="s">
        <v>91</v>
      </c>
      <c r="G10" s="146" t="s">
        <v>92</v>
      </c>
      <c r="H10" s="146" t="s">
        <v>93</v>
      </c>
    </row>
    <row r="11" spans="2:8" ht="13.5">
      <c r="B11" s="145">
        <v>10</v>
      </c>
      <c r="C11" s="146" t="s">
        <v>505</v>
      </c>
      <c r="D11" s="146" t="s">
        <v>617</v>
      </c>
      <c r="E11" s="146" t="s">
        <v>337</v>
      </c>
      <c r="F11" s="146" t="s">
        <v>94</v>
      </c>
      <c r="G11" s="146" t="s">
        <v>95</v>
      </c>
      <c r="H11" s="146" t="s">
        <v>96</v>
      </c>
    </row>
    <row r="12" spans="2:8" ht="13.5">
      <c r="B12" s="145">
        <v>11</v>
      </c>
      <c r="C12" s="146" t="s">
        <v>506</v>
      </c>
      <c r="D12" s="146" t="s">
        <v>618</v>
      </c>
      <c r="E12" s="146" t="s">
        <v>445</v>
      </c>
      <c r="F12" s="146" t="s">
        <v>97</v>
      </c>
      <c r="G12" s="146" t="s">
        <v>98</v>
      </c>
      <c r="H12" s="146" t="s">
        <v>99</v>
      </c>
    </row>
    <row r="13" spans="2:8" ht="13.5">
      <c r="B13" s="145">
        <v>12</v>
      </c>
      <c r="C13" s="146" t="s">
        <v>507</v>
      </c>
      <c r="D13" s="146" t="s">
        <v>619</v>
      </c>
      <c r="E13" s="146" t="s">
        <v>338</v>
      </c>
      <c r="F13" s="146" t="s">
        <v>100</v>
      </c>
      <c r="G13" s="146" t="s">
        <v>101</v>
      </c>
      <c r="H13" s="146" t="s">
        <v>102</v>
      </c>
    </row>
    <row r="14" spans="2:8" ht="13.5">
      <c r="B14" s="145">
        <v>13</v>
      </c>
      <c r="C14" s="146" t="s">
        <v>508</v>
      </c>
      <c r="D14" s="146" t="s">
        <v>620</v>
      </c>
      <c r="E14" s="146" t="s">
        <v>339</v>
      </c>
      <c r="F14" s="146" t="s">
        <v>103</v>
      </c>
      <c r="G14" s="146" t="s">
        <v>104</v>
      </c>
      <c r="H14" s="146" t="s">
        <v>105</v>
      </c>
    </row>
    <row r="15" spans="2:8" ht="13.5">
      <c r="B15" s="145">
        <v>14</v>
      </c>
      <c r="C15" s="146" t="s">
        <v>509</v>
      </c>
      <c r="D15" s="146" t="s">
        <v>621</v>
      </c>
      <c r="E15" s="146" t="s">
        <v>340</v>
      </c>
      <c r="F15" s="146" t="s">
        <v>106</v>
      </c>
      <c r="G15" s="146" t="s">
        <v>107</v>
      </c>
      <c r="H15" s="146" t="s">
        <v>108</v>
      </c>
    </row>
    <row r="16" spans="2:8" ht="13.5">
      <c r="B16" s="145">
        <v>15</v>
      </c>
      <c r="C16" s="146" t="s">
        <v>510</v>
      </c>
      <c r="D16" s="146" t="s">
        <v>622</v>
      </c>
      <c r="E16" s="146" t="s">
        <v>341</v>
      </c>
      <c r="F16" s="146" t="s">
        <v>109</v>
      </c>
      <c r="G16" s="146" t="s">
        <v>110</v>
      </c>
      <c r="H16" s="146" t="s">
        <v>111</v>
      </c>
    </row>
    <row r="17" spans="2:8" ht="13.5">
      <c r="B17" s="145">
        <v>16</v>
      </c>
      <c r="C17" s="146" t="s">
        <v>511</v>
      </c>
      <c r="D17" s="146" t="s">
        <v>623</v>
      </c>
      <c r="E17" s="146" t="s">
        <v>342</v>
      </c>
      <c r="F17" s="146" t="s">
        <v>112</v>
      </c>
      <c r="G17" s="146" t="s">
        <v>113</v>
      </c>
      <c r="H17" s="146" t="s">
        <v>114</v>
      </c>
    </row>
    <row r="18" spans="2:8" ht="13.5">
      <c r="B18" s="145">
        <v>17</v>
      </c>
      <c r="C18" s="146" t="s">
        <v>512</v>
      </c>
      <c r="D18" s="146" t="s">
        <v>624</v>
      </c>
      <c r="E18" s="146" t="s">
        <v>343</v>
      </c>
      <c r="F18" s="146" t="s">
        <v>115</v>
      </c>
      <c r="G18" s="146" t="s">
        <v>116</v>
      </c>
      <c r="H18" s="146" t="s">
        <v>117</v>
      </c>
    </row>
    <row r="19" spans="2:8" ht="13.5">
      <c r="B19" s="145">
        <v>18</v>
      </c>
      <c r="C19" s="146" t="s">
        <v>513</v>
      </c>
      <c r="D19" s="146" t="s">
        <v>625</v>
      </c>
      <c r="E19" s="146" t="s">
        <v>344</v>
      </c>
      <c r="F19" s="146" t="s">
        <v>118</v>
      </c>
      <c r="G19" s="146" t="s">
        <v>119</v>
      </c>
      <c r="H19" s="146" t="s">
        <v>120</v>
      </c>
    </row>
    <row r="20" spans="2:8" ht="13.5">
      <c r="B20" s="145">
        <v>19</v>
      </c>
      <c r="C20" s="146" t="s">
        <v>514</v>
      </c>
      <c r="D20" s="146" t="s">
        <v>626</v>
      </c>
      <c r="E20" s="146" t="s">
        <v>345</v>
      </c>
      <c r="F20" s="146" t="s">
        <v>121</v>
      </c>
      <c r="G20" s="146" t="s">
        <v>122</v>
      </c>
      <c r="H20" s="146" t="s">
        <v>123</v>
      </c>
    </row>
    <row r="21" spans="2:8" ht="13.5">
      <c r="B21" s="145">
        <v>20</v>
      </c>
      <c r="C21" s="146" t="s">
        <v>515</v>
      </c>
      <c r="D21" s="146" t="s">
        <v>627</v>
      </c>
      <c r="E21" s="146" t="s">
        <v>346</v>
      </c>
      <c r="F21" s="146" t="s">
        <v>124</v>
      </c>
      <c r="G21" s="146" t="s">
        <v>125</v>
      </c>
      <c r="H21" s="146" t="s">
        <v>126</v>
      </c>
    </row>
    <row r="22" spans="2:8" ht="13.5">
      <c r="B22" s="145">
        <v>21</v>
      </c>
      <c r="C22" s="146" t="s">
        <v>516</v>
      </c>
      <c r="D22" s="146" t="s">
        <v>628</v>
      </c>
      <c r="E22" s="146" t="s">
        <v>347</v>
      </c>
      <c r="F22" s="146" t="s">
        <v>127</v>
      </c>
      <c r="G22" s="146" t="s">
        <v>128</v>
      </c>
      <c r="H22" s="146" t="s">
        <v>129</v>
      </c>
    </row>
    <row r="23" spans="2:8" ht="13.5">
      <c r="B23" s="145">
        <v>22</v>
      </c>
      <c r="C23" s="146" t="s">
        <v>517</v>
      </c>
      <c r="D23" s="146" t="s">
        <v>629</v>
      </c>
      <c r="E23" s="146" t="s">
        <v>348</v>
      </c>
      <c r="F23" s="146" t="s">
        <v>130</v>
      </c>
      <c r="G23" s="146" t="s">
        <v>131</v>
      </c>
      <c r="H23" s="146" t="s">
        <v>132</v>
      </c>
    </row>
    <row r="24" spans="2:8" ht="13.5">
      <c r="B24" s="145">
        <v>23</v>
      </c>
      <c r="C24" s="146" t="s">
        <v>518</v>
      </c>
      <c r="D24" s="146" t="s">
        <v>630</v>
      </c>
      <c r="E24" s="146" t="s">
        <v>349</v>
      </c>
      <c r="F24" s="146" t="s">
        <v>133</v>
      </c>
      <c r="G24" s="146" t="s">
        <v>134</v>
      </c>
      <c r="H24" s="146" t="s">
        <v>135</v>
      </c>
    </row>
    <row r="25" spans="2:8" ht="13.5">
      <c r="B25" s="145">
        <v>24</v>
      </c>
      <c r="C25" s="146" t="s">
        <v>519</v>
      </c>
      <c r="D25" s="146" t="s">
        <v>631</v>
      </c>
      <c r="E25" s="146" t="s">
        <v>350</v>
      </c>
      <c r="F25" s="146" t="s">
        <v>136</v>
      </c>
      <c r="G25" s="146" t="s">
        <v>137</v>
      </c>
      <c r="H25" s="146" t="s">
        <v>138</v>
      </c>
    </row>
    <row r="26" spans="2:8" ht="13.5">
      <c r="B26" s="145">
        <v>25</v>
      </c>
      <c r="C26" s="146" t="s">
        <v>520</v>
      </c>
      <c r="D26" s="146" t="s">
        <v>632</v>
      </c>
      <c r="E26" s="146" t="s">
        <v>351</v>
      </c>
      <c r="F26" s="146" t="s">
        <v>139</v>
      </c>
      <c r="G26" s="146" t="s">
        <v>140</v>
      </c>
      <c r="H26" s="146" t="s">
        <v>141</v>
      </c>
    </row>
    <row r="27" spans="2:8" ht="13.5">
      <c r="B27" s="145">
        <v>26</v>
      </c>
      <c r="C27" s="146" t="s">
        <v>521</v>
      </c>
      <c r="D27" s="146" t="s">
        <v>633</v>
      </c>
      <c r="E27" s="146" t="s">
        <v>352</v>
      </c>
      <c r="F27" s="146" t="s">
        <v>142</v>
      </c>
      <c r="G27" s="146" t="s">
        <v>143</v>
      </c>
      <c r="H27" s="146" t="s">
        <v>144</v>
      </c>
    </row>
    <row r="28" spans="2:8" ht="13.5">
      <c r="B28" s="145">
        <v>27</v>
      </c>
      <c r="C28" s="146" t="s">
        <v>522</v>
      </c>
      <c r="D28" s="146" t="s">
        <v>634</v>
      </c>
      <c r="E28" s="146" t="s">
        <v>353</v>
      </c>
      <c r="F28" s="146" t="s">
        <v>145</v>
      </c>
      <c r="G28" s="146" t="s">
        <v>146</v>
      </c>
      <c r="H28" s="146" t="s">
        <v>147</v>
      </c>
    </row>
    <row r="29" spans="2:8" ht="13.5">
      <c r="B29" s="145">
        <v>28</v>
      </c>
      <c r="C29" s="146" t="s">
        <v>148</v>
      </c>
      <c r="D29" s="146" t="s">
        <v>635</v>
      </c>
      <c r="E29" s="146" t="s">
        <v>354</v>
      </c>
      <c r="F29" s="146" t="s">
        <v>149</v>
      </c>
      <c r="G29" s="146" t="s">
        <v>150</v>
      </c>
      <c r="H29" s="146" t="s">
        <v>151</v>
      </c>
    </row>
    <row r="30" spans="2:8" ht="13.5">
      <c r="B30" s="145">
        <v>29</v>
      </c>
      <c r="C30" s="146" t="s">
        <v>523</v>
      </c>
      <c r="D30" s="146" t="s">
        <v>636</v>
      </c>
      <c r="E30" s="146" t="s">
        <v>355</v>
      </c>
      <c r="F30" s="146" t="s">
        <v>152</v>
      </c>
      <c r="G30" s="146" t="s">
        <v>153</v>
      </c>
      <c r="H30" s="146" t="s">
        <v>154</v>
      </c>
    </row>
    <row r="31" spans="2:8" ht="13.5">
      <c r="B31" s="145">
        <v>30</v>
      </c>
      <c r="C31" s="146" t="s">
        <v>524</v>
      </c>
      <c r="D31" s="146" t="s">
        <v>637</v>
      </c>
      <c r="E31" s="146" t="s">
        <v>356</v>
      </c>
      <c r="F31" s="146" t="s">
        <v>155</v>
      </c>
      <c r="G31" s="146" t="s">
        <v>156</v>
      </c>
      <c r="H31" s="146" t="s">
        <v>157</v>
      </c>
    </row>
    <row r="32" spans="2:8" ht="13.5">
      <c r="B32" s="145">
        <v>31</v>
      </c>
      <c r="C32" s="146" t="s">
        <v>525</v>
      </c>
      <c r="D32" s="146" t="s">
        <v>638</v>
      </c>
      <c r="E32" s="146" t="s">
        <v>357</v>
      </c>
      <c r="F32" s="146" t="s">
        <v>158</v>
      </c>
      <c r="G32" s="146" t="s">
        <v>159</v>
      </c>
      <c r="H32" s="146" t="s">
        <v>160</v>
      </c>
    </row>
    <row r="33" spans="2:8" ht="13.5">
      <c r="B33" s="145">
        <v>32</v>
      </c>
      <c r="C33" s="146" t="s">
        <v>526</v>
      </c>
      <c r="D33" s="146" t="s">
        <v>639</v>
      </c>
      <c r="E33" s="146" t="s">
        <v>358</v>
      </c>
      <c r="F33" s="146" t="s">
        <v>161</v>
      </c>
      <c r="G33" s="146" t="s">
        <v>162</v>
      </c>
      <c r="H33" s="146" t="s">
        <v>163</v>
      </c>
    </row>
    <row r="34" spans="2:8" ht="13.5">
      <c r="B34" s="145">
        <v>33</v>
      </c>
      <c r="C34" s="146" t="s">
        <v>527</v>
      </c>
      <c r="D34" s="146" t="s">
        <v>640</v>
      </c>
      <c r="E34" s="146" t="s">
        <v>359</v>
      </c>
      <c r="F34" s="146" t="s">
        <v>164</v>
      </c>
      <c r="G34" s="146" t="s">
        <v>165</v>
      </c>
      <c r="H34" s="146" t="s">
        <v>166</v>
      </c>
    </row>
    <row r="35" spans="2:8" ht="13.5">
      <c r="B35" s="145">
        <v>34</v>
      </c>
      <c r="C35" s="146" t="s">
        <v>528</v>
      </c>
      <c r="D35" s="146" t="s">
        <v>641</v>
      </c>
      <c r="E35" s="146" t="s">
        <v>360</v>
      </c>
      <c r="F35" s="146" t="s">
        <v>167</v>
      </c>
      <c r="G35" s="146" t="s">
        <v>168</v>
      </c>
      <c r="H35" s="146" t="s">
        <v>169</v>
      </c>
    </row>
    <row r="36" spans="2:8" ht="13.5">
      <c r="B36" s="145">
        <v>35</v>
      </c>
      <c r="C36" s="146" t="s">
        <v>529</v>
      </c>
      <c r="D36" s="146" t="s">
        <v>642</v>
      </c>
      <c r="E36" s="146" t="s">
        <v>361</v>
      </c>
      <c r="F36" s="146" t="s">
        <v>170</v>
      </c>
      <c r="G36" s="146" t="s">
        <v>171</v>
      </c>
      <c r="H36" s="146" t="s">
        <v>172</v>
      </c>
    </row>
    <row r="37" spans="2:8" ht="13.5">
      <c r="B37" s="145">
        <v>36</v>
      </c>
      <c r="C37" s="146" t="s">
        <v>530</v>
      </c>
      <c r="D37" s="146" t="s">
        <v>643</v>
      </c>
      <c r="E37" s="146" t="s">
        <v>362</v>
      </c>
      <c r="F37" s="146" t="s">
        <v>173</v>
      </c>
      <c r="G37" s="146" t="s">
        <v>174</v>
      </c>
      <c r="H37" s="146" t="s">
        <v>175</v>
      </c>
    </row>
    <row r="38" spans="2:8" ht="13.5">
      <c r="B38" s="145">
        <v>37</v>
      </c>
      <c r="C38" s="146" t="s">
        <v>531</v>
      </c>
      <c r="D38" s="146" t="s">
        <v>644</v>
      </c>
      <c r="E38" s="146" t="s">
        <v>363</v>
      </c>
      <c r="F38" s="146" t="s">
        <v>176</v>
      </c>
      <c r="G38" s="146" t="s">
        <v>177</v>
      </c>
      <c r="H38" s="146" t="s">
        <v>178</v>
      </c>
    </row>
    <row r="39" spans="2:8" ht="13.5">
      <c r="B39" s="145">
        <v>38</v>
      </c>
      <c r="C39" s="146" t="s">
        <v>532</v>
      </c>
      <c r="D39" s="146" t="s">
        <v>645</v>
      </c>
      <c r="E39" s="146" t="s">
        <v>364</v>
      </c>
      <c r="F39" s="146" t="s">
        <v>179</v>
      </c>
      <c r="G39" s="146" t="s">
        <v>180</v>
      </c>
      <c r="H39" s="146" t="s">
        <v>181</v>
      </c>
    </row>
    <row r="40" spans="2:8" ht="13.5">
      <c r="B40" s="145">
        <v>39</v>
      </c>
      <c r="C40" s="146" t="s">
        <v>533</v>
      </c>
      <c r="D40" s="146" t="s">
        <v>646</v>
      </c>
      <c r="E40" s="146" t="s">
        <v>365</v>
      </c>
      <c r="F40" s="146" t="s">
        <v>182</v>
      </c>
      <c r="G40" s="146" t="s">
        <v>183</v>
      </c>
      <c r="H40" s="146" t="s">
        <v>184</v>
      </c>
    </row>
    <row r="41" spans="2:8" ht="13.5">
      <c r="B41" s="145">
        <v>40</v>
      </c>
      <c r="C41" s="146" t="s">
        <v>534</v>
      </c>
      <c r="D41" s="146" t="s">
        <v>647</v>
      </c>
      <c r="E41" s="146" t="s">
        <v>366</v>
      </c>
      <c r="F41" s="146" t="s">
        <v>185</v>
      </c>
      <c r="G41" s="146" t="s">
        <v>186</v>
      </c>
      <c r="H41" s="146" t="s">
        <v>187</v>
      </c>
    </row>
    <row r="42" spans="2:8" ht="13.5">
      <c r="B42" s="145">
        <v>41</v>
      </c>
      <c r="C42" s="146" t="s">
        <v>535</v>
      </c>
      <c r="D42" s="146" t="s">
        <v>648</v>
      </c>
      <c r="E42" s="146" t="s">
        <v>367</v>
      </c>
      <c r="F42" s="146" t="s">
        <v>188</v>
      </c>
      <c r="G42" s="146" t="s">
        <v>189</v>
      </c>
      <c r="H42" s="146" t="s">
        <v>190</v>
      </c>
    </row>
    <row r="43" spans="2:8" ht="13.5">
      <c r="B43" s="145">
        <v>42</v>
      </c>
      <c r="C43" s="146" t="s">
        <v>536</v>
      </c>
      <c r="D43" s="146" t="s">
        <v>649</v>
      </c>
      <c r="E43" s="146" t="s">
        <v>368</v>
      </c>
      <c r="F43" s="146" t="s">
        <v>580</v>
      </c>
      <c r="G43" s="146" t="s">
        <v>191</v>
      </c>
      <c r="H43" s="146" t="s">
        <v>192</v>
      </c>
    </row>
    <row r="44" spans="2:8" ht="13.5">
      <c r="B44" s="145">
        <v>43</v>
      </c>
      <c r="C44" s="146" t="s">
        <v>537</v>
      </c>
      <c r="D44" s="146" t="s">
        <v>650</v>
      </c>
      <c r="E44" s="146" t="s">
        <v>369</v>
      </c>
      <c r="F44" s="146" t="s">
        <v>193</v>
      </c>
      <c r="G44" s="146" t="s">
        <v>194</v>
      </c>
      <c r="H44" s="146" t="s">
        <v>195</v>
      </c>
    </row>
    <row r="45" spans="2:8" ht="13.5">
      <c r="B45" s="145">
        <v>44</v>
      </c>
      <c r="C45" s="146" t="s">
        <v>538</v>
      </c>
      <c r="D45" s="146" t="s">
        <v>651</v>
      </c>
      <c r="E45" s="146" t="s">
        <v>370</v>
      </c>
      <c r="F45" s="146" t="s">
        <v>196</v>
      </c>
      <c r="G45" s="146" t="s">
        <v>197</v>
      </c>
      <c r="H45" s="146" t="s">
        <v>198</v>
      </c>
    </row>
    <row r="46" spans="2:8" ht="13.5">
      <c r="B46" s="145">
        <v>45</v>
      </c>
      <c r="C46" s="146" t="s">
        <v>539</v>
      </c>
      <c r="D46" s="146" t="s">
        <v>652</v>
      </c>
      <c r="E46" s="146" t="s">
        <v>371</v>
      </c>
      <c r="F46" s="146" t="s">
        <v>199</v>
      </c>
      <c r="G46" s="146" t="s">
        <v>200</v>
      </c>
      <c r="H46" s="146" t="s">
        <v>201</v>
      </c>
    </row>
    <row r="47" spans="2:8" ht="13.5">
      <c r="B47" s="145">
        <v>46</v>
      </c>
      <c r="C47" s="146" t="s">
        <v>540</v>
      </c>
      <c r="D47" s="146" t="s">
        <v>653</v>
      </c>
      <c r="E47" s="146" t="s">
        <v>372</v>
      </c>
      <c r="F47" s="146" t="s">
        <v>202</v>
      </c>
      <c r="G47" s="146" t="s">
        <v>203</v>
      </c>
      <c r="H47" s="146" t="s">
        <v>204</v>
      </c>
    </row>
    <row r="48" spans="2:8" ht="13.5">
      <c r="B48" s="145">
        <v>47</v>
      </c>
      <c r="C48" s="146" t="s">
        <v>541</v>
      </c>
      <c r="D48" s="146" t="s">
        <v>654</v>
      </c>
      <c r="E48" s="146" t="s">
        <v>373</v>
      </c>
      <c r="F48" s="146" t="s">
        <v>205</v>
      </c>
      <c r="G48" s="146" t="s">
        <v>206</v>
      </c>
      <c r="H48" s="146" t="s">
        <v>207</v>
      </c>
    </row>
    <row r="49" spans="2:8" ht="13.5">
      <c r="B49" s="145">
        <v>48</v>
      </c>
      <c r="C49" s="146" t="s">
        <v>542</v>
      </c>
      <c r="D49" s="146" t="s">
        <v>655</v>
      </c>
      <c r="E49" s="146" t="s">
        <v>374</v>
      </c>
      <c r="F49" s="146" t="s">
        <v>208</v>
      </c>
      <c r="G49" s="146" t="s">
        <v>209</v>
      </c>
      <c r="H49" s="146" t="s">
        <v>210</v>
      </c>
    </row>
    <row r="50" spans="2:8" ht="13.5">
      <c r="B50" s="145">
        <v>49</v>
      </c>
      <c r="C50" s="146" t="s">
        <v>543</v>
      </c>
      <c r="D50" s="146" t="s">
        <v>656</v>
      </c>
      <c r="E50" s="146" t="s">
        <v>375</v>
      </c>
      <c r="F50" s="146" t="s">
        <v>211</v>
      </c>
      <c r="G50" s="146" t="s">
        <v>212</v>
      </c>
      <c r="H50" s="146" t="s">
        <v>213</v>
      </c>
    </row>
    <row r="51" spans="2:8" ht="13.5">
      <c r="B51" s="145">
        <v>50</v>
      </c>
      <c r="C51" s="146" t="s">
        <v>544</v>
      </c>
      <c r="D51" s="146" t="s">
        <v>657</v>
      </c>
      <c r="E51" s="146" t="s">
        <v>376</v>
      </c>
      <c r="F51" s="146" t="s">
        <v>214</v>
      </c>
      <c r="G51" s="146" t="s">
        <v>215</v>
      </c>
      <c r="H51" s="146" t="s">
        <v>216</v>
      </c>
    </row>
    <row r="52" spans="2:8" ht="13.5">
      <c r="B52" s="145">
        <v>51</v>
      </c>
      <c r="C52" s="146" t="s">
        <v>545</v>
      </c>
      <c r="D52" s="146" t="s">
        <v>658</v>
      </c>
      <c r="E52" s="146" t="s">
        <v>377</v>
      </c>
      <c r="F52" s="146" t="s">
        <v>217</v>
      </c>
      <c r="G52" s="146" t="s">
        <v>218</v>
      </c>
      <c r="H52" s="146" t="s">
        <v>219</v>
      </c>
    </row>
    <row r="53" spans="2:8" ht="13.5">
      <c r="B53" s="145">
        <v>52</v>
      </c>
      <c r="C53" s="146" t="s">
        <v>546</v>
      </c>
      <c r="D53" s="146" t="s">
        <v>659</v>
      </c>
      <c r="E53" s="146" t="s">
        <v>378</v>
      </c>
      <c r="F53" s="146" t="s">
        <v>220</v>
      </c>
      <c r="G53" s="146" t="s">
        <v>221</v>
      </c>
      <c r="H53" s="146" t="s">
        <v>222</v>
      </c>
    </row>
    <row r="54" spans="2:8" ht="13.5">
      <c r="B54" s="145">
        <v>53</v>
      </c>
      <c r="C54" s="146" t="s">
        <v>547</v>
      </c>
      <c r="D54" s="146" t="s">
        <v>660</v>
      </c>
      <c r="E54" s="146" t="s">
        <v>379</v>
      </c>
      <c r="F54" s="146" t="s">
        <v>223</v>
      </c>
      <c r="G54" s="146" t="s">
        <v>224</v>
      </c>
      <c r="H54" s="146" t="s">
        <v>225</v>
      </c>
    </row>
    <row r="55" spans="2:8" ht="13.5">
      <c r="B55" s="145">
        <v>54</v>
      </c>
      <c r="C55" s="146" t="s">
        <v>548</v>
      </c>
      <c r="D55" s="146" t="s">
        <v>661</v>
      </c>
      <c r="E55" s="146" t="s">
        <v>380</v>
      </c>
      <c r="F55" s="146" t="s">
        <v>226</v>
      </c>
      <c r="G55" s="146" t="s">
        <v>227</v>
      </c>
      <c r="H55" s="146" t="s">
        <v>228</v>
      </c>
    </row>
    <row r="56" spans="2:8" ht="13.5">
      <c r="B56" s="145">
        <v>55</v>
      </c>
      <c r="C56" s="146" t="s">
        <v>549</v>
      </c>
      <c r="D56" s="146" t="s">
        <v>662</v>
      </c>
      <c r="E56" s="146" t="s">
        <v>381</v>
      </c>
      <c r="F56" s="146" t="s">
        <v>229</v>
      </c>
      <c r="G56" s="146" t="s">
        <v>230</v>
      </c>
      <c r="H56" s="146" t="s">
        <v>231</v>
      </c>
    </row>
    <row r="57" spans="2:8" ht="13.5">
      <c r="B57" s="145">
        <v>56</v>
      </c>
      <c r="C57" s="146" t="s">
        <v>550</v>
      </c>
      <c r="D57" s="146" t="s">
        <v>663</v>
      </c>
      <c r="E57" s="146" t="s">
        <v>382</v>
      </c>
      <c r="F57" s="146" t="s">
        <v>232</v>
      </c>
      <c r="G57" s="146" t="s">
        <v>233</v>
      </c>
      <c r="H57" s="146" t="s">
        <v>234</v>
      </c>
    </row>
    <row r="58" spans="2:8" ht="13.5">
      <c r="B58" s="145">
        <v>57</v>
      </c>
      <c r="C58" s="146" t="s">
        <v>551</v>
      </c>
      <c r="D58" s="146" t="s">
        <v>664</v>
      </c>
      <c r="E58" s="146" t="s">
        <v>383</v>
      </c>
      <c r="F58" s="146" t="s">
        <v>235</v>
      </c>
      <c r="G58" s="146" t="s">
        <v>236</v>
      </c>
      <c r="H58" s="146" t="s">
        <v>237</v>
      </c>
    </row>
    <row r="59" spans="2:8" ht="13.5">
      <c r="B59" s="145">
        <v>58</v>
      </c>
      <c r="C59" s="146" t="s">
        <v>552</v>
      </c>
      <c r="D59" s="146" t="s">
        <v>665</v>
      </c>
      <c r="E59" s="146" t="s">
        <v>384</v>
      </c>
      <c r="F59" s="146" t="s">
        <v>238</v>
      </c>
      <c r="G59" s="146" t="s">
        <v>239</v>
      </c>
      <c r="H59" s="146" t="s">
        <v>240</v>
      </c>
    </row>
    <row r="60" spans="2:8" ht="13.5">
      <c r="B60" s="145">
        <v>59</v>
      </c>
      <c r="C60" s="146" t="s">
        <v>553</v>
      </c>
      <c r="D60" s="146" t="s">
        <v>666</v>
      </c>
      <c r="E60" s="146" t="s">
        <v>385</v>
      </c>
      <c r="F60" s="146" t="s">
        <v>241</v>
      </c>
      <c r="G60" s="146" t="s">
        <v>242</v>
      </c>
      <c r="H60" s="146" t="s">
        <v>243</v>
      </c>
    </row>
    <row r="61" spans="2:8" ht="13.5">
      <c r="B61" s="145">
        <v>60</v>
      </c>
      <c r="C61" s="146" t="s">
        <v>554</v>
      </c>
      <c r="D61" s="146" t="s">
        <v>667</v>
      </c>
      <c r="E61" s="146" t="s">
        <v>386</v>
      </c>
      <c r="F61" s="146" t="s">
        <v>244</v>
      </c>
      <c r="G61" s="146" t="s">
        <v>245</v>
      </c>
      <c r="H61" s="146" t="s">
        <v>246</v>
      </c>
    </row>
    <row r="62" spans="2:8" ht="13.5">
      <c r="B62" s="145">
        <v>61</v>
      </c>
      <c r="C62" s="146" t="s">
        <v>555</v>
      </c>
      <c r="D62" s="146" t="s">
        <v>668</v>
      </c>
      <c r="E62" s="146" t="s">
        <v>387</v>
      </c>
      <c r="F62" s="146" t="s">
        <v>247</v>
      </c>
      <c r="G62" s="146" t="s">
        <v>248</v>
      </c>
      <c r="H62" s="146" t="s">
        <v>249</v>
      </c>
    </row>
    <row r="63" spans="2:8" ht="13.5">
      <c r="B63" s="145">
        <v>62</v>
      </c>
      <c r="C63" s="146" t="s">
        <v>722</v>
      </c>
      <c r="D63" s="146" t="s">
        <v>669</v>
      </c>
      <c r="E63" s="146" t="s">
        <v>333</v>
      </c>
      <c r="F63" s="146" t="s">
        <v>82</v>
      </c>
      <c r="G63" s="146" t="s">
        <v>251</v>
      </c>
      <c r="H63" s="146" t="s">
        <v>84</v>
      </c>
    </row>
    <row r="64" spans="2:8" ht="13.5">
      <c r="B64" s="145">
        <v>63</v>
      </c>
      <c r="C64" s="146" t="s">
        <v>723</v>
      </c>
      <c r="D64" s="146" t="s">
        <v>670</v>
      </c>
      <c r="E64" s="146" t="s">
        <v>381</v>
      </c>
      <c r="F64" s="146" t="s">
        <v>229</v>
      </c>
      <c r="G64" s="146" t="s">
        <v>252</v>
      </c>
      <c r="H64" s="146" t="s">
        <v>231</v>
      </c>
    </row>
    <row r="65" spans="2:8" ht="13.5">
      <c r="B65" s="145">
        <v>64</v>
      </c>
      <c r="C65" s="146" t="s">
        <v>578</v>
      </c>
      <c r="D65" s="146" t="s">
        <v>671</v>
      </c>
      <c r="E65" s="146" t="s">
        <v>333</v>
      </c>
      <c r="F65" s="146" t="s">
        <v>82</v>
      </c>
      <c r="G65" s="146" t="s">
        <v>254</v>
      </c>
      <c r="H65" s="146" t="s">
        <v>84</v>
      </c>
    </row>
    <row r="66" spans="2:8" ht="13.5">
      <c r="B66" s="145">
        <v>65</v>
      </c>
      <c r="C66" s="146" t="s">
        <v>60</v>
      </c>
      <c r="D66" s="146" t="s">
        <v>672</v>
      </c>
      <c r="E66" s="146" t="s">
        <v>57</v>
      </c>
      <c r="F66" s="146" t="s">
        <v>306</v>
      </c>
      <c r="G66" s="146" t="s">
        <v>58</v>
      </c>
      <c r="H66" s="146" t="s">
        <v>59</v>
      </c>
    </row>
    <row r="67" spans="2:8" ht="13.5">
      <c r="B67" s="145">
        <v>66</v>
      </c>
      <c r="C67" s="146" t="s">
        <v>575</v>
      </c>
      <c r="D67" s="146" t="s">
        <v>673</v>
      </c>
      <c r="E67" s="146" t="s">
        <v>388</v>
      </c>
      <c r="F67" s="146" t="s">
        <v>307</v>
      </c>
      <c r="G67" s="146" t="s">
        <v>308</v>
      </c>
      <c r="H67" s="146" t="s">
        <v>309</v>
      </c>
    </row>
    <row r="68" spans="2:8" ht="13.5">
      <c r="B68" s="145">
        <v>67</v>
      </c>
      <c r="C68" s="146" t="s">
        <v>576</v>
      </c>
      <c r="D68" s="146" t="s">
        <v>674</v>
      </c>
      <c r="E68" s="146" t="s">
        <v>389</v>
      </c>
      <c r="F68" s="146" t="s">
        <v>310</v>
      </c>
      <c r="G68" s="146" t="s">
        <v>311</v>
      </c>
      <c r="H68" s="146" t="s">
        <v>312</v>
      </c>
    </row>
    <row r="69" spans="2:8" ht="13.5">
      <c r="B69" s="145">
        <v>68</v>
      </c>
      <c r="C69" s="146" t="s">
        <v>577</v>
      </c>
      <c r="D69" s="146" t="s">
        <v>675</v>
      </c>
      <c r="E69" s="146" t="s">
        <v>390</v>
      </c>
      <c r="F69" s="146" t="s">
        <v>313</v>
      </c>
      <c r="G69" s="146" t="s">
        <v>314</v>
      </c>
      <c r="H69" s="146" t="s">
        <v>315</v>
      </c>
    </row>
    <row r="70" spans="2:8" ht="13.5">
      <c r="B70" s="145">
        <v>69</v>
      </c>
      <c r="C70" s="146" t="s">
        <v>316</v>
      </c>
      <c r="D70" s="146" t="s">
        <v>676</v>
      </c>
      <c r="E70" s="146" t="s">
        <v>391</v>
      </c>
      <c r="F70" s="146" t="s">
        <v>317</v>
      </c>
      <c r="G70" s="146" t="s">
        <v>318</v>
      </c>
      <c r="H70" s="146" t="s">
        <v>319</v>
      </c>
    </row>
    <row r="71" spans="2:8" ht="13.5">
      <c r="B71" s="145">
        <v>70</v>
      </c>
      <c r="C71" s="146" t="s">
        <v>320</v>
      </c>
      <c r="D71" s="146" t="s">
        <v>677</v>
      </c>
      <c r="E71" s="146" t="s">
        <v>366</v>
      </c>
      <c r="F71" s="146" t="s">
        <v>321</v>
      </c>
      <c r="G71" s="146" t="s">
        <v>322</v>
      </c>
      <c r="H71" s="146" t="s">
        <v>323</v>
      </c>
    </row>
    <row r="72" spans="2:8" ht="13.5">
      <c r="B72" s="145">
        <v>71</v>
      </c>
      <c r="C72" s="146" t="s">
        <v>324</v>
      </c>
      <c r="D72" s="146" t="s">
        <v>678</v>
      </c>
      <c r="E72" s="146" t="s">
        <v>392</v>
      </c>
      <c r="F72" s="146" t="s">
        <v>325</v>
      </c>
      <c r="G72" s="146" t="s">
        <v>326</v>
      </c>
      <c r="H72" s="146" t="s">
        <v>327</v>
      </c>
    </row>
    <row r="73" spans="2:8" ht="13.5">
      <c r="B73" s="145">
        <v>72</v>
      </c>
      <c r="C73" s="146" t="s">
        <v>556</v>
      </c>
      <c r="D73" s="146" t="s">
        <v>679</v>
      </c>
      <c r="E73" s="146" t="s">
        <v>557</v>
      </c>
      <c r="F73" s="146" t="s">
        <v>257</v>
      </c>
      <c r="G73" s="146" t="s">
        <v>258</v>
      </c>
      <c r="H73" s="146" t="s">
        <v>259</v>
      </c>
    </row>
    <row r="74" spans="2:8" ht="13.5">
      <c r="B74" s="145">
        <v>73</v>
      </c>
      <c r="C74" s="146" t="s">
        <v>558</v>
      </c>
      <c r="D74" s="146" t="s">
        <v>680</v>
      </c>
      <c r="E74" s="146" t="s">
        <v>559</v>
      </c>
      <c r="F74" s="146" t="s">
        <v>260</v>
      </c>
      <c r="G74" s="146" t="s">
        <v>261</v>
      </c>
      <c r="H74" s="146" t="s">
        <v>262</v>
      </c>
    </row>
    <row r="75" spans="2:8" ht="13.5">
      <c r="B75" s="145">
        <v>74</v>
      </c>
      <c r="C75" s="146" t="s">
        <v>560</v>
      </c>
      <c r="D75" s="146" t="s">
        <v>681</v>
      </c>
      <c r="E75" s="146" t="s">
        <v>332</v>
      </c>
      <c r="F75" s="146" t="s">
        <v>263</v>
      </c>
      <c r="G75" s="146" t="s">
        <v>264</v>
      </c>
      <c r="H75" s="146" t="s">
        <v>265</v>
      </c>
    </row>
    <row r="76" spans="2:8" ht="13.5">
      <c r="B76" s="145">
        <v>75</v>
      </c>
      <c r="C76" s="146" t="s">
        <v>561</v>
      </c>
      <c r="D76" s="146" t="s">
        <v>682</v>
      </c>
      <c r="E76" s="146" t="s">
        <v>393</v>
      </c>
      <c r="F76" s="146" t="s">
        <v>266</v>
      </c>
      <c r="G76" s="146" t="s">
        <v>267</v>
      </c>
      <c r="H76" s="146" t="s">
        <v>268</v>
      </c>
    </row>
    <row r="77" spans="2:8" ht="13.5">
      <c r="B77" s="145">
        <v>76</v>
      </c>
      <c r="C77" s="146" t="s">
        <v>562</v>
      </c>
      <c r="D77" s="146" t="s">
        <v>683</v>
      </c>
      <c r="E77" s="146" t="s">
        <v>395</v>
      </c>
      <c r="F77" s="146" t="s">
        <v>269</v>
      </c>
      <c r="G77" s="146" t="s">
        <v>270</v>
      </c>
      <c r="H77" s="146" t="s">
        <v>271</v>
      </c>
    </row>
    <row r="78" spans="2:8" ht="13.5">
      <c r="B78" s="145">
        <v>77</v>
      </c>
      <c r="C78" s="146" t="s">
        <v>563</v>
      </c>
      <c r="D78" s="146" t="s">
        <v>684</v>
      </c>
      <c r="E78" s="146" t="s">
        <v>394</v>
      </c>
      <c r="F78" s="146" t="s">
        <v>272</v>
      </c>
      <c r="G78" s="146" t="s">
        <v>273</v>
      </c>
      <c r="H78" s="146" t="s">
        <v>274</v>
      </c>
    </row>
    <row r="79" spans="2:8" ht="13.5">
      <c r="B79" s="145">
        <v>78</v>
      </c>
      <c r="C79" s="146" t="s">
        <v>564</v>
      </c>
      <c r="D79" s="146" t="s">
        <v>685</v>
      </c>
      <c r="E79" s="146" t="s">
        <v>336</v>
      </c>
      <c r="F79" s="146" t="s">
        <v>91</v>
      </c>
      <c r="G79" s="146" t="s">
        <v>275</v>
      </c>
      <c r="H79" s="146" t="s">
        <v>276</v>
      </c>
    </row>
    <row r="80" spans="2:8" ht="13.5">
      <c r="B80" s="145">
        <v>79</v>
      </c>
      <c r="C80" s="146" t="s">
        <v>565</v>
      </c>
      <c r="D80" s="146" t="s">
        <v>686</v>
      </c>
      <c r="E80" s="146" t="s">
        <v>396</v>
      </c>
      <c r="F80" s="146" t="s">
        <v>277</v>
      </c>
      <c r="G80" s="146" t="s">
        <v>278</v>
      </c>
      <c r="H80" s="146" t="s">
        <v>279</v>
      </c>
    </row>
    <row r="81" spans="2:8" ht="13.5">
      <c r="B81" s="145">
        <v>80</v>
      </c>
      <c r="C81" s="146" t="s">
        <v>566</v>
      </c>
      <c r="D81" s="146" t="s">
        <v>687</v>
      </c>
      <c r="E81" s="146" t="s">
        <v>397</v>
      </c>
      <c r="F81" s="146" t="s">
        <v>280</v>
      </c>
      <c r="G81" s="146" t="s">
        <v>281</v>
      </c>
      <c r="H81" s="146" t="s">
        <v>282</v>
      </c>
    </row>
    <row r="82" spans="2:8" ht="13.5">
      <c r="B82" s="145">
        <v>81</v>
      </c>
      <c r="C82" s="146" t="s">
        <v>567</v>
      </c>
      <c r="D82" s="146" t="s">
        <v>688</v>
      </c>
      <c r="E82" s="146" t="s">
        <v>568</v>
      </c>
      <c r="F82" s="146" t="s">
        <v>283</v>
      </c>
      <c r="G82" s="146" t="s">
        <v>284</v>
      </c>
      <c r="H82" s="146" t="s">
        <v>285</v>
      </c>
    </row>
    <row r="83" spans="2:8" ht="13.5">
      <c r="B83" s="145">
        <v>82</v>
      </c>
      <c r="C83" s="146" t="s">
        <v>569</v>
      </c>
      <c r="D83" s="146" t="s">
        <v>689</v>
      </c>
      <c r="E83" s="146" t="s">
        <v>398</v>
      </c>
      <c r="F83" s="146" t="s">
        <v>286</v>
      </c>
      <c r="G83" s="146" t="s">
        <v>287</v>
      </c>
      <c r="H83" s="146" t="s">
        <v>288</v>
      </c>
    </row>
    <row r="84" spans="2:8" ht="13.5">
      <c r="B84" s="145">
        <v>83</v>
      </c>
      <c r="C84" s="146" t="s">
        <v>570</v>
      </c>
      <c r="D84" s="146" t="s">
        <v>690</v>
      </c>
      <c r="E84" s="146" t="s">
        <v>399</v>
      </c>
      <c r="F84" s="146" t="s">
        <v>289</v>
      </c>
      <c r="G84" s="146" t="s">
        <v>290</v>
      </c>
      <c r="H84" s="146" t="s">
        <v>291</v>
      </c>
    </row>
    <row r="85" spans="2:8" ht="13.5">
      <c r="B85" s="145">
        <v>84</v>
      </c>
      <c r="C85" s="146" t="s">
        <v>571</v>
      </c>
      <c r="D85" s="146" t="s">
        <v>691</v>
      </c>
      <c r="E85" s="146" t="s">
        <v>367</v>
      </c>
      <c r="F85" s="146" t="s">
        <v>292</v>
      </c>
      <c r="G85" s="146" t="s">
        <v>293</v>
      </c>
      <c r="H85" s="146" t="s">
        <v>294</v>
      </c>
    </row>
    <row r="86" spans="2:8" ht="13.5">
      <c r="B86" s="145">
        <v>85</v>
      </c>
      <c r="C86" s="146" t="s">
        <v>572</v>
      </c>
      <c r="D86" s="146" t="s">
        <v>692</v>
      </c>
      <c r="E86" s="146" t="s">
        <v>400</v>
      </c>
      <c r="F86" s="146" t="s">
        <v>295</v>
      </c>
      <c r="G86" s="146" t="s">
        <v>296</v>
      </c>
      <c r="H86" s="146" t="s">
        <v>297</v>
      </c>
    </row>
    <row r="87" spans="2:8" ht="13.5">
      <c r="B87" s="145">
        <v>86</v>
      </c>
      <c r="C87" s="146" t="s">
        <v>573</v>
      </c>
      <c r="D87" s="146" t="s">
        <v>693</v>
      </c>
      <c r="E87" s="146" t="s">
        <v>378</v>
      </c>
      <c r="F87" s="146" t="s">
        <v>298</v>
      </c>
      <c r="G87" s="146" t="s">
        <v>299</v>
      </c>
      <c r="H87" s="146" t="s">
        <v>300</v>
      </c>
    </row>
    <row r="88" spans="2:8" ht="13.5">
      <c r="B88" s="145">
        <v>87</v>
      </c>
      <c r="C88" s="146" t="s">
        <v>574</v>
      </c>
      <c r="D88" s="146" t="s">
        <v>694</v>
      </c>
      <c r="E88" s="146" t="s">
        <v>401</v>
      </c>
      <c r="F88" s="146" t="s">
        <v>301</v>
      </c>
      <c r="G88" s="146" t="s">
        <v>302</v>
      </c>
      <c r="H88" s="146" t="s">
        <v>303</v>
      </c>
    </row>
    <row r="89" spans="1:8" ht="13.5">
      <c r="A89" s="144" t="s">
        <v>587</v>
      </c>
      <c r="B89" s="145">
        <v>88</v>
      </c>
      <c r="C89" s="147" t="s">
        <v>698</v>
      </c>
      <c r="D89" s="147" t="s">
        <v>402</v>
      </c>
      <c r="E89" s="147" t="s">
        <v>404</v>
      </c>
      <c r="F89" s="147" t="s">
        <v>403</v>
      </c>
      <c r="G89" s="147" t="s">
        <v>405</v>
      </c>
      <c r="H89" s="147" t="s">
        <v>406</v>
      </c>
    </row>
    <row r="90" spans="2:8" ht="13.5">
      <c r="B90" s="145">
        <v>89</v>
      </c>
      <c r="C90" s="147" t="s">
        <v>699</v>
      </c>
      <c r="D90" s="147" t="s">
        <v>407</v>
      </c>
      <c r="E90" s="147" t="s">
        <v>357</v>
      </c>
      <c r="F90" s="147" t="s">
        <v>720</v>
      </c>
      <c r="G90" s="147" t="s">
        <v>408</v>
      </c>
      <c r="H90" s="147" t="s">
        <v>721</v>
      </c>
    </row>
    <row r="91" spans="2:8" ht="13.5">
      <c r="B91" s="145">
        <v>90</v>
      </c>
      <c r="C91" s="147" t="s">
        <v>700</v>
      </c>
      <c r="D91" s="147" t="s">
        <v>409</v>
      </c>
      <c r="E91" s="147" t="s">
        <v>359</v>
      </c>
      <c r="F91" s="147" t="s">
        <v>410</v>
      </c>
      <c r="G91" s="147" t="s">
        <v>411</v>
      </c>
      <c r="H91" s="147" t="s">
        <v>412</v>
      </c>
    </row>
    <row r="92" spans="2:8" ht="13.5">
      <c r="B92" s="145">
        <v>91</v>
      </c>
      <c r="C92" s="147" t="s">
        <v>701</v>
      </c>
      <c r="D92" s="147" t="s">
        <v>413</v>
      </c>
      <c r="E92" s="147" t="s">
        <v>415</v>
      </c>
      <c r="F92" s="147" t="s">
        <v>414</v>
      </c>
      <c r="G92" s="147" t="s">
        <v>416</v>
      </c>
      <c r="H92" s="147" t="s">
        <v>417</v>
      </c>
    </row>
    <row r="93" spans="2:8" ht="13.5">
      <c r="B93" s="145">
        <v>92</v>
      </c>
      <c r="C93" s="147" t="s">
        <v>702</v>
      </c>
      <c r="D93" s="147" t="s">
        <v>418</v>
      </c>
      <c r="E93" s="147" t="s">
        <v>420</v>
      </c>
      <c r="F93" s="147" t="s">
        <v>419</v>
      </c>
      <c r="G93" s="147" t="s">
        <v>421</v>
      </c>
      <c r="H93" s="147" t="s">
        <v>422</v>
      </c>
    </row>
    <row r="94" spans="2:8" ht="13.5">
      <c r="B94" s="145">
        <v>93</v>
      </c>
      <c r="C94" s="147" t="s">
        <v>703</v>
      </c>
      <c r="D94" s="147" t="s">
        <v>423</v>
      </c>
      <c r="E94" s="147" t="s">
        <v>425</v>
      </c>
      <c r="F94" s="147" t="s">
        <v>424</v>
      </c>
      <c r="G94" s="147" t="s">
        <v>426</v>
      </c>
      <c r="H94" s="147" t="s">
        <v>427</v>
      </c>
    </row>
    <row r="95" spans="2:8" ht="13.5">
      <c r="B95" s="145">
        <v>94</v>
      </c>
      <c r="C95" s="147" t="s">
        <v>704</v>
      </c>
      <c r="D95" s="147" t="s">
        <v>428</v>
      </c>
      <c r="E95" s="147" t="s">
        <v>430</v>
      </c>
      <c r="F95" s="147" t="s">
        <v>429</v>
      </c>
      <c r="G95" s="147" t="s">
        <v>431</v>
      </c>
      <c r="H95" s="147" t="s">
        <v>432</v>
      </c>
    </row>
    <row r="96" spans="2:8" ht="13.5">
      <c r="B96" s="145">
        <v>95</v>
      </c>
      <c r="C96" s="147" t="s">
        <v>705</v>
      </c>
      <c r="D96" s="147" t="s">
        <v>433</v>
      </c>
      <c r="E96" s="147" t="s">
        <v>435</v>
      </c>
      <c r="F96" s="147" t="s">
        <v>434</v>
      </c>
      <c r="G96" s="147" t="s">
        <v>436</v>
      </c>
      <c r="H96" s="147" t="s">
        <v>437</v>
      </c>
    </row>
    <row r="97" spans="2:8" ht="13.5">
      <c r="B97" s="145">
        <v>96</v>
      </c>
      <c r="C97" s="147" t="s">
        <v>706</v>
      </c>
      <c r="D97" s="147" t="s">
        <v>438</v>
      </c>
      <c r="E97" s="147" t="s">
        <v>440</v>
      </c>
      <c r="F97" s="147" t="s">
        <v>439</v>
      </c>
      <c r="G97" s="147" t="s">
        <v>441</v>
      </c>
      <c r="H97" s="147" t="s">
        <v>442</v>
      </c>
    </row>
    <row r="98" spans="2:8" ht="13.5">
      <c r="B98" s="145">
        <v>97</v>
      </c>
      <c r="C98" s="147" t="s">
        <v>707</v>
      </c>
      <c r="D98" s="147" t="s">
        <v>443</v>
      </c>
      <c r="E98" s="147" t="s">
        <v>445</v>
      </c>
      <c r="F98" s="147" t="s">
        <v>444</v>
      </c>
      <c r="G98" s="147" t="s">
        <v>446</v>
      </c>
      <c r="H98" s="147" t="s">
        <v>447</v>
      </c>
    </row>
    <row r="99" spans="2:8" ht="13.5">
      <c r="B99" s="145">
        <v>98</v>
      </c>
      <c r="C99" s="147" t="s">
        <v>708</v>
      </c>
      <c r="D99" s="147" t="s">
        <v>448</v>
      </c>
      <c r="E99" s="147" t="s">
        <v>450</v>
      </c>
      <c r="F99" s="147" t="s">
        <v>449</v>
      </c>
      <c r="G99" s="147" t="s">
        <v>451</v>
      </c>
      <c r="H99" s="147" t="s">
        <v>452</v>
      </c>
    </row>
    <row r="100" spans="2:8" ht="13.5">
      <c r="B100" s="145">
        <v>99</v>
      </c>
      <c r="C100" s="147" t="s">
        <v>607</v>
      </c>
      <c r="D100" s="147" t="s">
        <v>695</v>
      </c>
      <c r="E100" s="147" t="s">
        <v>399</v>
      </c>
      <c r="F100" s="147" t="s">
        <v>453</v>
      </c>
      <c r="G100" s="147" t="s">
        <v>454</v>
      </c>
      <c r="H100" s="147" t="s">
        <v>455</v>
      </c>
    </row>
    <row r="101" spans="2:8" ht="13.5">
      <c r="B101" s="145">
        <v>100</v>
      </c>
      <c r="C101" s="147" t="s">
        <v>709</v>
      </c>
      <c r="D101" s="147" t="s">
        <v>456</v>
      </c>
      <c r="E101" s="147" t="s">
        <v>458</v>
      </c>
      <c r="F101" s="147" t="s">
        <v>457</v>
      </c>
      <c r="G101" s="147" t="s">
        <v>581</v>
      </c>
      <c r="H101" s="147" t="s">
        <v>582</v>
      </c>
    </row>
    <row r="102" spans="2:8" ht="13.5">
      <c r="B102" s="145">
        <v>101</v>
      </c>
      <c r="C102" s="147" t="s">
        <v>710</v>
      </c>
      <c r="D102" s="147" t="s">
        <v>769</v>
      </c>
      <c r="E102" s="147" t="s">
        <v>459</v>
      </c>
      <c r="F102" s="147" t="s">
        <v>719</v>
      </c>
      <c r="G102" s="147" t="s">
        <v>460</v>
      </c>
      <c r="H102" s="147" t="s">
        <v>461</v>
      </c>
    </row>
    <row r="103" spans="2:8" ht="13.5">
      <c r="B103" s="145">
        <v>102</v>
      </c>
      <c r="C103" s="147" t="s">
        <v>711</v>
      </c>
      <c r="D103" s="147" t="s">
        <v>696</v>
      </c>
      <c r="E103" s="147" t="s">
        <v>463</v>
      </c>
      <c r="F103" s="147" t="s">
        <v>462</v>
      </c>
      <c r="G103" s="147" t="s">
        <v>464</v>
      </c>
      <c r="H103" s="147" t="s">
        <v>465</v>
      </c>
    </row>
    <row r="104" spans="2:8" ht="13.5">
      <c r="B104" s="145">
        <v>103</v>
      </c>
      <c r="C104" s="147" t="s">
        <v>712</v>
      </c>
      <c r="D104" s="147" t="s">
        <v>466</v>
      </c>
      <c r="E104" s="147" t="s">
        <v>369</v>
      </c>
      <c r="F104" s="147" t="s">
        <v>467</v>
      </c>
      <c r="G104" s="147" t="s">
        <v>583</v>
      </c>
      <c r="H104" s="147" t="s">
        <v>584</v>
      </c>
    </row>
    <row r="105" spans="2:8" ht="13.5">
      <c r="B105" s="145">
        <v>104</v>
      </c>
      <c r="C105" s="147" t="s">
        <v>713</v>
      </c>
      <c r="D105" s="147" t="s">
        <v>468</v>
      </c>
      <c r="E105" s="147" t="s">
        <v>470</v>
      </c>
      <c r="F105" s="147" t="s">
        <v>469</v>
      </c>
      <c r="G105" s="147" t="s">
        <v>471</v>
      </c>
      <c r="H105" s="147" t="s">
        <v>472</v>
      </c>
    </row>
    <row r="106" spans="2:8" ht="13.5">
      <c r="B106" s="145">
        <v>105</v>
      </c>
      <c r="C106" s="147" t="s">
        <v>714</v>
      </c>
      <c r="D106" s="147" t="s">
        <v>473</v>
      </c>
      <c r="E106" s="147" t="s">
        <v>475</v>
      </c>
      <c r="F106" s="147" t="s">
        <v>474</v>
      </c>
      <c r="G106" s="147" t="s">
        <v>476</v>
      </c>
      <c r="H106" s="147" t="s">
        <v>477</v>
      </c>
    </row>
    <row r="107" spans="2:8" ht="13.5">
      <c r="B107" s="145">
        <v>106</v>
      </c>
      <c r="C107" s="147" t="s">
        <v>715</v>
      </c>
      <c r="D107" s="147" t="s">
        <v>478</v>
      </c>
      <c r="E107" s="147" t="s">
        <v>480</v>
      </c>
      <c r="F107" s="147" t="s">
        <v>479</v>
      </c>
      <c r="G107" s="147" t="s">
        <v>481</v>
      </c>
      <c r="H107" s="147" t="s">
        <v>482</v>
      </c>
    </row>
    <row r="108" spans="2:8" ht="13.5">
      <c r="B108" s="145">
        <v>107</v>
      </c>
      <c r="C108" s="147" t="s">
        <v>716</v>
      </c>
      <c r="D108" s="147" t="s">
        <v>697</v>
      </c>
      <c r="E108" s="147" t="s">
        <v>484</v>
      </c>
      <c r="F108" s="147" t="s">
        <v>483</v>
      </c>
      <c r="G108" s="147" t="s">
        <v>485</v>
      </c>
      <c r="H108" s="147" t="s">
        <v>486</v>
      </c>
    </row>
    <row r="109" spans="2:8" ht="13.5">
      <c r="B109" s="145">
        <v>108</v>
      </c>
      <c r="C109" s="147" t="s">
        <v>717</v>
      </c>
      <c r="D109" s="147" t="s">
        <v>487</v>
      </c>
      <c r="E109" s="147" t="s">
        <v>489</v>
      </c>
      <c r="F109" s="147" t="s">
        <v>488</v>
      </c>
      <c r="G109" s="147" t="s">
        <v>490</v>
      </c>
      <c r="H109" s="147" t="s">
        <v>491</v>
      </c>
    </row>
    <row r="110" spans="2:8" ht="13.5">
      <c r="B110" s="145">
        <v>109</v>
      </c>
      <c r="C110" s="147" t="s">
        <v>718</v>
      </c>
      <c r="D110" s="147" t="s">
        <v>492</v>
      </c>
      <c r="E110" s="147" t="s">
        <v>494</v>
      </c>
      <c r="F110" s="147" t="s">
        <v>493</v>
      </c>
      <c r="G110" s="147" t="s">
        <v>495</v>
      </c>
      <c r="H110" s="147" t="s">
        <v>496</v>
      </c>
    </row>
    <row r="111" spans="2:8" ht="13.5">
      <c r="B111" s="145" t="s">
        <v>61</v>
      </c>
      <c r="C111" s="143" t="s">
        <v>61</v>
      </c>
      <c r="E111" s="143" t="s">
        <v>61</v>
      </c>
      <c r="F111" s="143" t="s">
        <v>61</v>
      </c>
      <c r="G111" s="143" t="s">
        <v>61</v>
      </c>
      <c r="H111" s="143" t="s">
        <v>61</v>
      </c>
    </row>
    <row r="112" spans="2:8" ht="13.5">
      <c r="B112" s="145" t="s">
        <v>61</v>
      </c>
      <c r="C112" s="143" t="s">
        <v>61</v>
      </c>
      <c r="E112" s="143" t="s">
        <v>61</v>
      </c>
      <c r="F112" s="143" t="s">
        <v>61</v>
      </c>
      <c r="G112" s="143" t="s">
        <v>61</v>
      </c>
      <c r="H112" s="143" t="s">
        <v>61</v>
      </c>
    </row>
    <row r="113" spans="2:8" ht="13.5">
      <c r="B113" s="145" t="s">
        <v>61</v>
      </c>
      <c r="C113" s="143" t="s">
        <v>61</v>
      </c>
      <c r="E113" s="143" t="s">
        <v>61</v>
      </c>
      <c r="F113" s="143" t="s">
        <v>61</v>
      </c>
      <c r="G113" s="143" t="s">
        <v>61</v>
      </c>
      <c r="H113" s="143" t="s">
        <v>61</v>
      </c>
    </row>
    <row r="114" spans="2:8" ht="13.5">
      <c r="B114" s="145" t="s">
        <v>61</v>
      </c>
      <c r="C114" s="143" t="s">
        <v>61</v>
      </c>
      <c r="E114" s="143" t="s">
        <v>61</v>
      </c>
      <c r="F114" s="143" t="s">
        <v>61</v>
      </c>
      <c r="G114" s="143" t="s">
        <v>61</v>
      </c>
      <c r="H114" s="143" t="s">
        <v>61</v>
      </c>
    </row>
    <row r="115" spans="2:8" ht="13.5">
      <c r="B115" s="145" t="s">
        <v>61</v>
      </c>
      <c r="C115" s="143" t="s">
        <v>61</v>
      </c>
      <c r="E115" s="143" t="s">
        <v>61</v>
      </c>
      <c r="F115" s="143" t="s">
        <v>61</v>
      </c>
      <c r="G115" s="143" t="s">
        <v>61</v>
      </c>
      <c r="H115" s="143" t="s">
        <v>61</v>
      </c>
    </row>
    <row r="116" spans="2:8" ht="13.5">
      <c r="B116" s="145" t="s">
        <v>61</v>
      </c>
      <c r="C116" s="143" t="s">
        <v>61</v>
      </c>
      <c r="E116" s="143" t="s">
        <v>61</v>
      </c>
      <c r="F116" s="143" t="s">
        <v>61</v>
      </c>
      <c r="G116" s="143" t="s">
        <v>61</v>
      </c>
      <c r="H116" s="143" t="s">
        <v>61</v>
      </c>
    </row>
    <row r="117" spans="2:8" ht="13.5">
      <c r="B117" s="145" t="s">
        <v>61</v>
      </c>
      <c r="C117" s="143" t="s">
        <v>61</v>
      </c>
      <c r="E117" s="143" t="s">
        <v>61</v>
      </c>
      <c r="F117" s="143" t="s">
        <v>61</v>
      </c>
      <c r="G117" s="143" t="s">
        <v>61</v>
      </c>
      <c r="H117" s="143" t="s">
        <v>61</v>
      </c>
    </row>
    <row r="118" spans="2:8" ht="13.5">
      <c r="B118" s="145" t="s">
        <v>61</v>
      </c>
      <c r="C118" s="143" t="s">
        <v>61</v>
      </c>
      <c r="E118" s="143" t="s">
        <v>61</v>
      </c>
      <c r="F118" s="143" t="s">
        <v>61</v>
      </c>
      <c r="G118" s="143" t="s">
        <v>61</v>
      </c>
      <c r="H118" s="143" t="s">
        <v>61</v>
      </c>
    </row>
    <row r="119" spans="2:8" ht="13.5">
      <c r="B119" s="145" t="s">
        <v>61</v>
      </c>
      <c r="C119" s="143" t="s">
        <v>61</v>
      </c>
      <c r="E119" s="143" t="s">
        <v>61</v>
      </c>
      <c r="F119" s="143" t="s">
        <v>61</v>
      </c>
      <c r="G119" s="143" t="s">
        <v>61</v>
      </c>
      <c r="H119" s="143" t="s">
        <v>61</v>
      </c>
    </row>
    <row r="120" spans="2:8" ht="13.5">
      <c r="B120" s="145" t="s">
        <v>61</v>
      </c>
      <c r="C120" s="143" t="s">
        <v>61</v>
      </c>
      <c r="E120" s="143" t="s">
        <v>61</v>
      </c>
      <c r="F120" s="143" t="s">
        <v>61</v>
      </c>
      <c r="G120" s="143" t="s">
        <v>61</v>
      </c>
      <c r="H120" s="143" t="s">
        <v>61</v>
      </c>
    </row>
    <row r="121" spans="2:8" ht="13.5">
      <c r="B121" s="145" t="s">
        <v>61</v>
      </c>
      <c r="C121" s="143" t="s">
        <v>61</v>
      </c>
      <c r="E121" s="143" t="s">
        <v>61</v>
      </c>
      <c r="F121" s="143" t="s">
        <v>61</v>
      </c>
      <c r="G121" s="143" t="s">
        <v>61</v>
      </c>
      <c r="H121" s="143" t="s">
        <v>61</v>
      </c>
    </row>
    <row r="122" spans="2:8" ht="13.5">
      <c r="B122" s="145" t="s">
        <v>61</v>
      </c>
      <c r="C122" s="143" t="s">
        <v>61</v>
      </c>
      <c r="E122" s="143" t="s">
        <v>61</v>
      </c>
      <c r="F122" s="143" t="s">
        <v>61</v>
      </c>
      <c r="G122" s="143" t="s">
        <v>61</v>
      </c>
      <c r="H122" s="143" t="s">
        <v>61</v>
      </c>
    </row>
    <row r="123" spans="2:8" ht="13.5">
      <c r="B123" s="145" t="s">
        <v>61</v>
      </c>
      <c r="C123" s="143" t="s">
        <v>61</v>
      </c>
      <c r="E123" s="143" t="s">
        <v>61</v>
      </c>
      <c r="F123" s="143" t="s">
        <v>61</v>
      </c>
      <c r="G123" s="143" t="s">
        <v>61</v>
      </c>
      <c r="H123" s="143" t="s">
        <v>61</v>
      </c>
    </row>
    <row r="124" spans="2:8" ht="13.5">
      <c r="B124" s="145" t="s">
        <v>61</v>
      </c>
      <c r="C124" s="143" t="s">
        <v>61</v>
      </c>
      <c r="E124" s="143" t="s">
        <v>61</v>
      </c>
      <c r="F124" s="143" t="s">
        <v>61</v>
      </c>
      <c r="G124" s="143" t="s">
        <v>61</v>
      </c>
      <c r="H124" s="143" t="s">
        <v>61</v>
      </c>
    </row>
    <row r="125" spans="2:8" ht="13.5">
      <c r="B125" s="145" t="s">
        <v>61</v>
      </c>
      <c r="C125" s="143" t="s">
        <v>61</v>
      </c>
      <c r="E125" s="143" t="s">
        <v>61</v>
      </c>
      <c r="F125" s="143" t="s">
        <v>61</v>
      </c>
      <c r="G125" s="143" t="s">
        <v>61</v>
      </c>
      <c r="H125" s="143" t="s">
        <v>61</v>
      </c>
    </row>
    <row r="126" spans="2:8" ht="13.5">
      <c r="B126" s="145" t="s">
        <v>61</v>
      </c>
      <c r="C126" s="143" t="s">
        <v>61</v>
      </c>
      <c r="E126" s="143" t="s">
        <v>61</v>
      </c>
      <c r="F126" s="143" t="s">
        <v>61</v>
      </c>
      <c r="G126" s="143" t="s">
        <v>61</v>
      </c>
      <c r="H126" s="143" t="s">
        <v>61</v>
      </c>
    </row>
    <row r="127" spans="2:8" ht="13.5">
      <c r="B127" s="145" t="s">
        <v>61</v>
      </c>
      <c r="C127" s="143" t="s">
        <v>61</v>
      </c>
      <c r="E127" s="143" t="s">
        <v>61</v>
      </c>
      <c r="F127" s="143" t="s">
        <v>61</v>
      </c>
      <c r="G127" s="143" t="s">
        <v>61</v>
      </c>
      <c r="H127" s="143" t="s">
        <v>61</v>
      </c>
    </row>
    <row r="128" spans="2:8" ht="13.5">
      <c r="B128" s="145" t="s">
        <v>61</v>
      </c>
      <c r="C128" s="143" t="s">
        <v>61</v>
      </c>
      <c r="E128" s="143" t="s">
        <v>61</v>
      </c>
      <c r="F128" s="143" t="s">
        <v>61</v>
      </c>
      <c r="G128" s="143" t="s">
        <v>61</v>
      </c>
      <c r="H128" s="143" t="s">
        <v>61</v>
      </c>
    </row>
    <row r="129" spans="2:8" ht="13.5">
      <c r="B129" s="145" t="s">
        <v>61</v>
      </c>
      <c r="C129" s="143" t="s">
        <v>61</v>
      </c>
      <c r="E129" s="143" t="s">
        <v>61</v>
      </c>
      <c r="F129" s="143" t="s">
        <v>61</v>
      </c>
      <c r="G129" s="143" t="s">
        <v>61</v>
      </c>
      <c r="H129" s="143" t="s">
        <v>61</v>
      </c>
    </row>
    <row r="130" spans="2:8" ht="13.5">
      <c r="B130" s="145" t="s">
        <v>61</v>
      </c>
      <c r="C130" s="143" t="s">
        <v>61</v>
      </c>
      <c r="E130" s="143" t="s">
        <v>61</v>
      </c>
      <c r="F130" s="143" t="s">
        <v>61</v>
      </c>
      <c r="G130" s="143" t="s">
        <v>61</v>
      </c>
      <c r="H130" s="143" t="s">
        <v>61</v>
      </c>
    </row>
    <row r="131" spans="2:8" ht="13.5">
      <c r="B131" s="145" t="s">
        <v>61</v>
      </c>
      <c r="C131" s="143" t="s">
        <v>61</v>
      </c>
      <c r="E131" s="143" t="s">
        <v>61</v>
      </c>
      <c r="F131" s="143" t="s">
        <v>61</v>
      </c>
      <c r="G131" s="143" t="s">
        <v>61</v>
      </c>
      <c r="H131" s="143" t="s">
        <v>61</v>
      </c>
    </row>
    <row r="132" spans="2:8" ht="13.5">
      <c r="B132" s="145" t="s">
        <v>61</v>
      </c>
      <c r="C132" s="143" t="s">
        <v>61</v>
      </c>
      <c r="E132" s="143" t="s">
        <v>61</v>
      </c>
      <c r="F132" s="143" t="s">
        <v>61</v>
      </c>
      <c r="G132" s="143" t="s">
        <v>61</v>
      </c>
      <c r="H132" s="143" t="s">
        <v>61</v>
      </c>
    </row>
    <row r="133" spans="2:8" ht="13.5">
      <c r="B133" s="145" t="s">
        <v>61</v>
      </c>
      <c r="C133" s="143" t="s">
        <v>61</v>
      </c>
      <c r="E133" s="143" t="s">
        <v>61</v>
      </c>
      <c r="F133" s="143" t="s">
        <v>61</v>
      </c>
      <c r="G133" s="143" t="s">
        <v>61</v>
      </c>
      <c r="H133" s="143" t="s">
        <v>61</v>
      </c>
    </row>
    <row r="134" spans="2:8" ht="13.5">
      <c r="B134" s="145" t="s">
        <v>61</v>
      </c>
      <c r="C134" s="143" t="s">
        <v>61</v>
      </c>
      <c r="E134" s="143" t="s">
        <v>61</v>
      </c>
      <c r="F134" s="143" t="s">
        <v>61</v>
      </c>
      <c r="G134" s="143" t="s">
        <v>61</v>
      </c>
      <c r="H134" s="143" t="s">
        <v>61</v>
      </c>
    </row>
    <row r="135" spans="2:8" ht="13.5">
      <c r="B135" s="145" t="s">
        <v>61</v>
      </c>
      <c r="C135" s="143" t="s">
        <v>61</v>
      </c>
      <c r="E135" s="143" t="s">
        <v>61</v>
      </c>
      <c r="F135" s="143" t="s">
        <v>61</v>
      </c>
      <c r="G135" s="143" t="s">
        <v>61</v>
      </c>
      <c r="H135" s="143" t="s">
        <v>61</v>
      </c>
    </row>
    <row r="136" spans="2:8" ht="13.5">
      <c r="B136" s="145" t="s">
        <v>61</v>
      </c>
      <c r="C136" s="143" t="s">
        <v>61</v>
      </c>
      <c r="E136" s="143" t="s">
        <v>61</v>
      </c>
      <c r="F136" s="143" t="s">
        <v>61</v>
      </c>
      <c r="G136" s="143" t="s">
        <v>61</v>
      </c>
      <c r="H136" s="143" t="s">
        <v>61</v>
      </c>
    </row>
    <row r="137" spans="2:8" ht="13.5">
      <c r="B137" s="145" t="s">
        <v>61</v>
      </c>
      <c r="C137" s="143" t="s">
        <v>61</v>
      </c>
      <c r="E137" s="143" t="s">
        <v>61</v>
      </c>
      <c r="F137" s="143" t="s">
        <v>61</v>
      </c>
      <c r="G137" s="143" t="s">
        <v>61</v>
      </c>
      <c r="H137" s="143" t="s">
        <v>61</v>
      </c>
    </row>
    <row r="138" spans="2:8" ht="13.5">
      <c r="B138" s="145" t="s">
        <v>61</v>
      </c>
      <c r="C138" s="143" t="s">
        <v>61</v>
      </c>
      <c r="E138" s="143" t="s">
        <v>61</v>
      </c>
      <c r="F138" s="143" t="s">
        <v>61</v>
      </c>
      <c r="G138" s="143" t="s">
        <v>61</v>
      </c>
      <c r="H138" s="143" t="s">
        <v>61</v>
      </c>
    </row>
    <row r="139" spans="2:8" ht="13.5">
      <c r="B139" s="145" t="s">
        <v>61</v>
      </c>
      <c r="C139" s="143" t="s">
        <v>61</v>
      </c>
      <c r="E139" s="143" t="s">
        <v>61</v>
      </c>
      <c r="F139" s="143" t="s">
        <v>61</v>
      </c>
      <c r="G139" s="143" t="s">
        <v>61</v>
      </c>
      <c r="H139" s="143" t="s">
        <v>61</v>
      </c>
    </row>
    <row r="140" spans="2:8" ht="13.5">
      <c r="B140" s="145" t="s">
        <v>61</v>
      </c>
      <c r="C140" s="143" t="s">
        <v>61</v>
      </c>
      <c r="E140" s="143" t="s">
        <v>61</v>
      </c>
      <c r="F140" s="143" t="s">
        <v>61</v>
      </c>
      <c r="G140" s="143" t="s">
        <v>61</v>
      </c>
      <c r="H140" s="143" t="s">
        <v>61</v>
      </c>
    </row>
    <row r="141" spans="2:8" ht="13.5">
      <c r="B141" s="145" t="s">
        <v>61</v>
      </c>
      <c r="C141" s="143" t="s">
        <v>61</v>
      </c>
      <c r="E141" s="143" t="s">
        <v>61</v>
      </c>
      <c r="F141" s="143" t="s">
        <v>61</v>
      </c>
      <c r="G141" s="143" t="s">
        <v>61</v>
      </c>
      <c r="H141" s="143" t="s">
        <v>61</v>
      </c>
    </row>
    <row r="142" spans="2:8" ht="13.5">
      <c r="B142" s="145" t="s">
        <v>61</v>
      </c>
      <c r="C142" s="143" t="s">
        <v>61</v>
      </c>
      <c r="E142" s="143" t="s">
        <v>61</v>
      </c>
      <c r="F142" s="143" t="s">
        <v>61</v>
      </c>
      <c r="G142" s="143" t="s">
        <v>61</v>
      </c>
      <c r="H142" s="143" t="s">
        <v>61</v>
      </c>
    </row>
    <row r="143" spans="2:8" ht="13.5">
      <c r="B143" s="145" t="s">
        <v>61</v>
      </c>
      <c r="C143" s="143" t="s">
        <v>61</v>
      </c>
      <c r="E143" s="143" t="s">
        <v>61</v>
      </c>
      <c r="F143" s="143" t="s">
        <v>61</v>
      </c>
      <c r="G143" s="143" t="s">
        <v>61</v>
      </c>
      <c r="H143" s="143" t="s">
        <v>61</v>
      </c>
    </row>
    <row r="144" spans="2:8" ht="13.5">
      <c r="B144" s="145" t="s">
        <v>61</v>
      </c>
      <c r="C144" s="143" t="s">
        <v>61</v>
      </c>
      <c r="E144" s="143" t="s">
        <v>61</v>
      </c>
      <c r="F144" s="143" t="s">
        <v>61</v>
      </c>
      <c r="G144" s="143" t="s">
        <v>61</v>
      </c>
      <c r="H144" s="143" t="s">
        <v>61</v>
      </c>
    </row>
    <row r="145" spans="2:8" ht="13.5">
      <c r="B145" s="145" t="s">
        <v>61</v>
      </c>
      <c r="C145" s="143" t="s">
        <v>61</v>
      </c>
      <c r="E145" s="143" t="s">
        <v>61</v>
      </c>
      <c r="F145" s="143" t="s">
        <v>61</v>
      </c>
      <c r="G145" s="143" t="s">
        <v>61</v>
      </c>
      <c r="H145" s="143" t="s">
        <v>61</v>
      </c>
    </row>
    <row r="146" spans="2:8" ht="13.5">
      <c r="B146" s="145" t="s">
        <v>61</v>
      </c>
      <c r="C146" s="143" t="s">
        <v>61</v>
      </c>
      <c r="E146" s="143" t="s">
        <v>61</v>
      </c>
      <c r="F146" s="143" t="s">
        <v>61</v>
      </c>
      <c r="G146" s="143" t="s">
        <v>61</v>
      </c>
      <c r="H146" s="143" t="s">
        <v>61</v>
      </c>
    </row>
    <row r="147" spans="2:8" ht="13.5">
      <c r="B147" s="145" t="s">
        <v>61</v>
      </c>
      <c r="C147" s="143" t="s">
        <v>61</v>
      </c>
      <c r="E147" s="143" t="s">
        <v>61</v>
      </c>
      <c r="F147" s="143" t="s">
        <v>61</v>
      </c>
      <c r="G147" s="143" t="s">
        <v>61</v>
      </c>
      <c r="H147" s="143" t="s">
        <v>61</v>
      </c>
    </row>
    <row r="148" spans="2:8" ht="13.5">
      <c r="B148" s="145" t="s">
        <v>61</v>
      </c>
      <c r="C148" s="143" t="s">
        <v>61</v>
      </c>
      <c r="E148" s="143" t="s">
        <v>61</v>
      </c>
      <c r="F148" s="143" t="s">
        <v>61</v>
      </c>
      <c r="G148" s="143" t="s">
        <v>61</v>
      </c>
      <c r="H148" s="143" t="s">
        <v>61</v>
      </c>
    </row>
    <row r="149" spans="2:8" ht="13.5">
      <c r="B149" s="145" t="s">
        <v>61</v>
      </c>
      <c r="C149" s="143" t="s">
        <v>61</v>
      </c>
      <c r="E149" s="143" t="s">
        <v>61</v>
      </c>
      <c r="F149" s="143" t="s">
        <v>61</v>
      </c>
      <c r="G149" s="143" t="s">
        <v>61</v>
      </c>
      <c r="H149" s="143" t="s">
        <v>61</v>
      </c>
    </row>
    <row r="150" spans="2:8" ht="13.5">
      <c r="B150" s="145" t="s">
        <v>61</v>
      </c>
      <c r="C150" s="143" t="s">
        <v>61</v>
      </c>
      <c r="E150" s="143" t="s">
        <v>61</v>
      </c>
      <c r="F150" s="143" t="s">
        <v>61</v>
      </c>
      <c r="G150" s="143" t="s">
        <v>61</v>
      </c>
      <c r="H150" s="143" t="s">
        <v>61</v>
      </c>
    </row>
    <row r="151" spans="2:8" ht="13.5">
      <c r="B151" s="145" t="s">
        <v>61</v>
      </c>
      <c r="C151" s="143" t="s">
        <v>61</v>
      </c>
      <c r="E151" s="143" t="s">
        <v>61</v>
      </c>
      <c r="F151" s="143" t="s">
        <v>61</v>
      </c>
      <c r="G151" s="143" t="s">
        <v>61</v>
      </c>
      <c r="H151" s="143" t="s">
        <v>61</v>
      </c>
    </row>
    <row r="152" spans="2:8" ht="13.5">
      <c r="B152" s="145" t="s">
        <v>61</v>
      </c>
      <c r="C152" s="143" t="s">
        <v>61</v>
      </c>
      <c r="E152" s="143" t="s">
        <v>61</v>
      </c>
      <c r="F152" s="143" t="s">
        <v>61</v>
      </c>
      <c r="G152" s="143" t="s">
        <v>61</v>
      </c>
      <c r="H152" s="143" t="s">
        <v>61</v>
      </c>
    </row>
    <row r="153" spans="2:8" ht="13.5">
      <c r="B153" s="145" t="s">
        <v>61</v>
      </c>
      <c r="C153" s="143" t="s">
        <v>61</v>
      </c>
      <c r="E153" s="143" t="s">
        <v>61</v>
      </c>
      <c r="F153" s="143" t="s">
        <v>61</v>
      </c>
      <c r="G153" s="143" t="s">
        <v>61</v>
      </c>
      <c r="H153" s="143" t="s">
        <v>61</v>
      </c>
    </row>
    <row r="154" spans="2:8" ht="13.5">
      <c r="B154" s="145" t="s">
        <v>61</v>
      </c>
      <c r="C154" s="143" t="s">
        <v>61</v>
      </c>
      <c r="E154" s="143" t="s">
        <v>61</v>
      </c>
      <c r="F154" s="143" t="s">
        <v>61</v>
      </c>
      <c r="G154" s="143" t="s">
        <v>61</v>
      </c>
      <c r="H154" s="143" t="s">
        <v>61</v>
      </c>
    </row>
    <row r="155" spans="2:8" ht="13.5">
      <c r="B155" s="145" t="s">
        <v>61</v>
      </c>
      <c r="C155" s="143" t="s">
        <v>61</v>
      </c>
      <c r="E155" s="143" t="s">
        <v>61</v>
      </c>
      <c r="F155" s="143" t="s">
        <v>61</v>
      </c>
      <c r="G155" s="143" t="s">
        <v>61</v>
      </c>
      <c r="H155" s="143" t="s">
        <v>61</v>
      </c>
    </row>
    <row r="156" spans="2:8" ht="13.5">
      <c r="B156" s="145" t="s">
        <v>61</v>
      </c>
      <c r="C156" s="143" t="s">
        <v>61</v>
      </c>
      <c r="E156" s="143" t="s">
        <v>61</v>
      </c>
      <c r="F156" s="143" t="s">
        <v>61</v>
      </c>
      <c r="G156" s="143" t="s">
        <v>61</v>
      </c>
      <c r="H156" s="143" t="s">
        <v>61</v>
      </c>
    </row>
    <row r="157" spans="2:8" ht="13.5">
      <c r="B157" s="145" t="s">
        <v>61</v>
      </c>
      <c r="C157" s="143" t="s">
        <v>61</v>
      </c>
      <c r="E157" s="143" t="s">
        <v>61</v>
      </c>
      <c r="F157" s="143" t="s">
        <v>61</v>
      </c>
      <c r="G157" s="143" t="s">
        <v>61</v>
      </c>
      <c r="H157" s="143" t="s">
        <v>61</v>
      </c>
    </row>
    <row r="158" spans="2:8" ht="13.5">
      <c r="B158" s="145" t="s">
        <v>61</v>
      </c>
      <c r="C158" s="143" t="s">
        <v>61</v>
      </c>
      <c r="E158" s="143" t="s">
        <v>61</v>
      </c>
      <c r="F158" s="143" t="s">
        <v>61</v>
      </c>
      <c r="G158" s="143" t="s">
        <v>61</v>
      </c>
      <c r="H158" s="143" t="s">
        <v>61</v>
      </c>
    </row>
    <row r="159" spans="2:8" ht="13.5">
      <c r="B159" s="145" t="s">
        <v>61</v>
      </c>
      <c r="C159" s="143" t="s">
        <v>61</v>
      </c>
      <c r="E159" s="143" t="s">
        <v>61</v>
      </c>
      <c r="F159" s="143" t="s">
        <v>61</v>
      </c>
      <c r="G159" s="143" t="s">
        <v>61</v>
      </c>
      <c r="H159" s="143" t="s">
        <v>61</v>
      </c>
    </row>
    <row r="160" spans="2:8" ht="13.5">
      <c r="B160" s="145" t="s">
        <v>61</v>
      </c>
      <c r="C160" s="143" t="s">
        <v>61</v>
      </c>
      <c r="E160" s="143" t="s">
        <v>61</v>
      </c>
      <c r="F160" s="143" t="s">
        <v>61</v>
      </c>
      <c r="G160" s="143" t="s">
        <v>61</v>
      </c>
      <c r="H160" s="143" t="s">
        <v>61</v>
      </c>
    </row>
    <row r="161" spans="2:8" ht="13.5">
      <c r="B161" s="145" t="s">
        <v>61</v>
      </c>
      <c r="C161" s="143" t="s">
        <v>61</v>
      </c>
      <c r="E161" s="143" t="s">
        <v>61</v>
      </c>
      <c r="F161" s="143" t="s">
        <v>61</v>
      </c>
      <c r="G161" s="143" t="s">
        <v>61</v>
      </c>
      <c r="H161" s="143" t="s">
        <v>61</v>
      </c>
    </row>
    <row r="162" spans="2:8" ht="13.5">
      <c r="B162" s="145" t="s">
        <v>61</v>
      </c>
      <c r="C162" s="143" t="s">
        <v>61</v>
      </c>
      <c r="E162" s="143" t="s">
        <v>61</v>
      </c>
      <c r="F162" s="143" t="s">
        <v>61</v>
      </c>
      <c r="G162" s="143" t="s">
        <v>61</v>
      </c>
      <c r="H162" s="143" t="s">
        <v>61</v>
      </c>
    </row>
    <row r="163" spans="2:8" ht="13.5">
      <c r="B163" s="145" t="s">
        <v>61</v>
      </c>
      <c r="C163" s="143" t="s">
        <v>61</v>
      </c>
      <c r="E163" s="143" t="s">
        <v>61</v>
      </c>
      <c r="F163" s="143" t="s">
        <v>61</v>
      </c>
      <c r="G163" s="143" t="s">
        <v>61</v>
      </c>
      <c r="H163" s="143" t="s">
        <v>61</v>
      </c>
    </row>
    <row r="164" spans="2:8" ht="13.5">
      <c r="B164" s="145" t="s">
        <v>61</v>
      </c>
      <c r="C164" s="143" t="s">
        <v>61</v>
      </c>
      <c r="E164" s="143" t="s">
        <v>61</v>
      </c>
      <c r="F164" s="143" t="s">
        <v>61</v>
      </c>
      <c r="G164" s="143" t="s">
        <v>61</v>
      </c>
      <c r="H164" s="143" t="s">
        <v>61</v>
      </c>
    </row>
    <row r="165" spans="2:8" ht="13.5">
      <c r="B165" s="145" t="s">
        <v>61</v>
      </c>
      <c r="C165" s="143" t="s">
        <v>61</v>
      </c>
      <c r="E165" s="143" t="s">
        <v>61</v>
      </c>
      <c r="F165" s="143" t="s">
        <v>61</v>
      </c>
      <c r="G165" s="143" t="s">
        <v>61</v>
      </c>
      <c r="H165" s="143" t="s">
        <v>61</v>
      </c>
    </row>
    <row r="166" spans="2:8" ht="13.5">
      <c r="B166" s="145" t="s">
        <v>61</v>
      </c>
      <c r="C166" s="143" t="s">
        <v>61</v>
      </c>
      <c r="E166" s="143" t="s">
        <v>61</v>
      </c>
      <c r="F166" s="143" t="s">
        <v>61</v>
      </c>
      <c r="G166" s="143" t="s">
        <v>61</v>
      </c>
      <c r="H166" s="143" t="s">
        <v>61</v>
      </c>
    </row>
    <row r="167" spans="2:8" ht="13.5">
      <c r="B167" s="145" t="s">
        <v>61</v>
      </c>
      <c r="C167" s="143" t="s">
        <v>61</v>
      </c>
      <c r="E167" s="143" t="s">
        <v>61</v>
      </c>
      <c r="F167" s="143" t="s">
        <v>61</v>
      </c>
      <c r="G167" s="143" t="s">
        <v>61</v>
      </c>
      <c r="H167" s="143" t="s">
        <v>61</v>
      </c>
    </row>
    <row r="168" spans="2:8" ht="13.5">
      <c r="B168" s="145" t="s">
        <v>61</v>
      </c>
      <c r="C168" s="143" t="s">
        <v>61</v>
      </c>
      <c r="E168" s="143" t="s">
        <v>61</v>
      </c>
      <c r="F168" s="143" t="s">
        <v>61</v>
      </c>
      <c r="G168" s="143" t="s">
        <v>61</v>
      </c>
      <c r="H168" s="143" t="s">
        <v>61</v>
      </c>
    </row>
    <row r="169" spans="2:8" ht="13.5">
      <c r="B169" s="145" t="s">
        <v>61</v>
      </c>
      <c r="C169" s="143" t="s">
        <v>61</v>
      </c>
      <c r="E169" s="143" t="s">
        <v>61</v>
      </c>
      <c r="F169" s="143" t="s">
        <v>61</v>
      </c>
      <c r="G169" s="143" t="s">
        <v>61</v>
      </c>
      <c r="H169" s="143" t="s">
        <v>61</v>
      </c>
    </row>
    <row r="170" spans="2:8" ht="13.5">
      <c r="B170" s="145" t="s">
        <v>61</v>
      </c>
      <c r="C170" s="143" t="s">
        <v>61</v>
      </c>
      <c r="E170" s="143" t="s">
        <v>61</v>
      </c>
      <c r="F170" s="143" t="s">
        <v>61</v>
      </c>
      <c r="G170" s="143" t="s">
        <v>61</v>
      </c>
      <c r="H170" s="143" t="s">
        <v>61</v>
      </c>
    </row>
    <row r="171" spans="2:8" ht="13.5">
      <c r="B171" s="145" t="s">
        <v>61</v>
      </c>
      <c r="C171" s="143" t="s">
        <v>61</v>
      </c>
      <c r="E171" s="143" t="s">
        <v>61</v>
      </c>
      <c r="F171" s="143" t="s">
        <v>61</v>
      </c>
      <c r="G171" s="143" t="s">
        <v>61</v>
      </c>
      <c r="H171" s="143" t="s">
        <v>61</v>
      </c>
    </row>
    <row r="172" spans="2:8" ht="13.5">
      <c r="B172" s="145" t="s">
        <v>61</v>
      </c>
      <c r="C172" s="143" t="s">
        <v>61</v>
      </c>
      <c r="E172" s="143" t="s">
        <v>61</v>
      </c>
      <c r="F172" s="143" t="s">
        <v>61</v>
      </c>
      <c r="G172" s="143" t="s">
        <v>61</v>
      </c>
      <c r="H172" s="143" t="s">
        <v>61</v>
      </c>
    </row>
    <row r="173" spans="2:8" ht="13.5">
      <c r="B173" s="145" t="s">
        <v>61</v>
      </c>
      <c r="C173" s="143" t="s">
        <v>61</v>
      </c>
      <c r="E173" s="143" t="s">
        <v>61</v>
      </c>
      <c r="F173" s="143" t="s">
        <v>61</v>
      </c>
      <c r="G173" s="143" t="s">
        <v>61</v>
      </c>
      <c r="H173" s="143" t="s">
        <v>61</v>
      </c>
    </row>
    <row r="174" spans="2:8" ht="13.5">
      <c r="B174" s="145" t="s">
        <v>61</v>
      </c>
      <c r="C174" s="143" t="s">
        <v>61</v>
      </c>
      <c r="E174" s="143" t="s">
        <v>61</v>
      </c>
      <c r="F174" s="143" t="s">
        <v>61</v>
      </c>
      <c r="G174" s="143" t="s">
        <v>61</v>
      </c>
      <c r="H174" s="143" t="s">
        <v>61</v>
      </c>
    </row>
    <row r="175" spans="2:8" ht="13.5">
      <c r="B175" s="145" t="s">
        <v>61</v>
      </c>
      <c r="C175" s="143" t="s">
        <v>61</v>
      </c>
      <c r="E175" s="143" t="s">
        <v>61</v>
      </c>
      <c r="F175" s="143" t="s">
        <v>61</v>
      </c>
      <c r="G175" s="143" t="s">
        <v>61</v>
      </c>
      <c r="H175" s="143" t="s">
        <v>61</v>
      </c>
    </row>
    <row r="176" spans="2:8" ht="13.5">
      <c r="B176" s="145" t="s">
        <v>61</v>
      </c>
      <c r="C176" s="143" t="s">
        <v>61</v>
      </c>
      <c r="E176" s="143" t="s">
        <v>61</v>
      </c>
      <c r="F176" s="143" t="s">
        <v>61</v>
      </c>
      <c r="G176" s="143" t="s">
        <v>61</v>
      </c>
      <c r="H176" s="143" t="s">
        <v>61</v>
      </c>
    </row>
    <row r="177" spans="2:8" ht="13.5">
      <c r="B177" s="145" t="s">
        <v>61</v>
      </c>
      <c r="C177" s="143" t="s">
        <v>61</v>
      </c>
      <c r="E177" s="143" t="s">
        <v>61</v>
      </c>
      <c r="F177" s="143" t="s">
        <v>61</v>
      </c>
      <c r="G177" s="143" t="s">
        <v>61</v>
      </c>
      <c r="H177" s="143" t="s">
        <v>61</v>
      </c>
    </row>
    <row r="178" spans="2:8" ht="13.5">
      <c r="B178" s="145" t="s">
        <v>61</v>
      </c>
      <c r="C178" s="143" t="s">
        <v>61</v>
      </c>
      <c r="E178" s="143" t="s">
        <v>61</v>
      </c>
      <c r="F178" s="143" t="s">
        <v>61</v>
      </c>
      <c r="G178" s="143" t="s">
        <v>61</v>
      </c>
      <c r="H178" s="143" t="s">
        <v>61</v>
      </c>
    </row>
    <row r="179" spans="2:8" ht="13.5">
      <c r="B179" s="145" t="s">
        <v>61</v>
      </c>
      <c r="C179" s="143" t="s">
        <v>61</v>
      </c>
      <c r="E179" s="143" t="s">
        <v>61</v>
      </c>
      <c r="F179" s="143" t="s">
        <v>61</v>
      </c>
      <c r="G179" s="143" t="s">
        <v>61</v>
      </c>
      <c r="H179" s="143" t="s">
        <v>61</v>
      </c>
    </row>
    <row r="180" spans="2:8" ht="13.5">
      <c r="B180" s="145" t="s">
        <v>61</v>
      </c>
      <c r="C180" s="143" t="s">
        <v>61</v>
      </c>
      <c r="E180" s="143" t="s">
        <v>61</v>
      </c>
      <c r="F180" s="143" t="s">
        <v>61</v>
      </c>
      <c r="G180" s="143" t="s">
        <v>61</v>
      </c>
      <c r="H180" s="143" t="s">
        <v>61</v>
      </c>
    </row>
    <row r="181" spans="2:8" ht="13.5">
      <c r="B181" s="145" t="s">
        <v>61</v>
      </c>
      <c r="C181" s="143" t="s">
        <v>61</v>
      </c>
      <c r="E181" s="143" t="s">
        <v>61</v>
      </c>
      <c r="F181" s="143" t="s">
        <v>61</v>
      </c>
      <c r="G181" s="143" t="s">
        <v>61</v>
      </c>
      <c r="H181" s="143" t="s">
        <v>61</v>
      </c>
    </row>
    <row r="182" spans="2:8" ht="13.5">
      <c r="B182" s="145" t="s">
        <v>61</v>
      </c>
      <c r="C182" s="143" t="s">
        <v>61</v>
      </c>
      <c r="E182" s="143" t="s">
        <v>61</v>
      </c>
      <c r="F182" s="143" t="s">
        <v>61</v>
      </c>
      <c r="G182" s="143" t="s">
        <v>61</v>
      </c>
      <c r="H182" s="143" t="s">
        <v>61</v>
      </c>
    </row>
    <row r="183" spans="2:8" ht="13.5">
      <c r="B183" s="145" t="s">
        <v>61</v>
      </c>
      <c r="C183" s="143" t="s">
        <v>61</v>
      </c>
      <c r="E183" s="143" t="s">
        <v>61</v>
      </c>
      <c r="F183" s="143" t="s">
        <v>61</v>
      </c>
      <c r="G183" s="143" t="s">
        <v>61</v>
      </c>
      <c r="H183" s="143" t="s">
        <v>61</v>
      </c>
    </row>
    <row r="184" spans="2:8" ht="13.5">
      <c r="B184" s="145" t="s">
        <v>61</v>
      </c>
      <c r="C184" s="143" t="s">
        <v>61</v>
      </c>
      <c r="E184" s="143" t="s">
        <v>61</v>
      </c>
      <c r="F184" s="143" t="s">
        <v>61</v>
      </c>
      <c r="G184" s="143" t="s">
        <v>61</v>
      </c>
      <c r="H184" s="143" t="s">
        <v>61</v>
      </c>
    </row>
    <row r="185" spans="2:8" ht="13.5">
      <c r="B185" s="145" t="s">
        <v>61</v>
      </c>
      <c r="C185" s="143" t="s">
        <v>61</v>
      </c>
      <c r="E185" s="143" t="s">
        <v>61</v>
      </c>
      <c r="F185" s="143" t="s">
        <v>61</v>
      </c>
      <c r="G185" s="143" t="s">
        <v>61</v>
      </c>
      <c r="H185" s="143" t="s">
        <v>61</v>
      </c>
    </row>
    <row r="186" spans="2:8" ht="13.5">
      <c r="B186" s="145" t="s">
        <v>61</v>
      </c>
      <c r="C186" s="143" t="s">
        <v>61</v>
      </c>
      <c r="E186" s="143" t="s">
        <v>61</v>
      </c>
      <c r="F186" s="143" t="s">
        <v>61</v>
      </c>
      <c r="G186" s="143" t="s">
        <v>61</v>
      </c>
      <c r="H186" s="143" t="s">
        <v>61</v>
      </c>
    </row>
    <row r="187" spans="2:8" ht="13.5">
      <c r="B187" s="145" t="s">
        <v>61</v>
      </c>
      <c r="C187" s="143" t="s">
        <v>61</v>
      </c>
      <c r="E187" s="143" t="s">
        <v>61</v>
      </c>
      <c r="F187" s="143" t="s">
        <v>61</v>
      </c>
      <c r="G187" s="143" t="s">
        <v>61</v>
      </c>
      <c r="H187" s="143" t="s">
        <v>61</v>
      </c>
    </row>
    <row r="188" spans="2:8" ht="13.5">
      <c r="B188" s="145" t="s">
        <v>61</v>
      </c>
      <c r="C188" s="143" t="s">
        <v>61</v>
      </c>
      <c r="E188" s="143" t="s">
        <v>61</v>
      </c>
      <c r="F188" s="143" t="s">
        <v>61</v>
      </c>
      <c r="G188" s="143" t="s">
        <v>61</v>
      </c>
      <c r="H188" s="143" t="s">
        <v>61</v>
      </c>
    </row>
    <row r="189" spans="2:8" ht="13.5">
      <c r="B189" s="145" t="s">
        <v>61</v>
      </c>
      <c r="C189" s="143" t="s">
        <v>61</v>
      </c>
      <c r="E189" s="143" t="s">
        <v>61</v>
      </c>
      <c r="F189" s="143" t="s">
        <v>61</v>
      </c>
      <c r="G189" s="143" t="s">
        <v>61</v>
      </c>
      <c r="H189" s="143" t="s">
        <v>61</v>
      </c>
    </row>
    <row r="190" spans="2:8" ht="13.5">
      <c r="B190" s="145" t="s">
        <v>61</v>
      </c>
      <c r="C190" s="143" t="s">
        <v>61</v>
      </c>
      <c r="E190" s="143" t="s">
        <v>61</v>
      </c>
      <c r="F190" s="143" t="s">
        <v>61</v>
      </c>
      <c r="G190" s="143" t="s">
        <v>61</v>
      </c>
      <c r="H190" s="143" t="s">
        <v>61</v>
      </c>
    </row>
    <row r="191" spans="2:8" ht="13.5">
      <c r="B191" s="145" t="s">
        <v>61</v>
      </c>
      <c r="C191" s="143" t="s">
        <v>61</v>
      </c>
      <c r="E191" s="143" t="s">
        <v>61</v>
      </c>
      <c r="F191" s="143" t="s">
        <v>61</v>
      </c>
      <c r="G191" s="143" t="s">
        <v>61</v>
      </c>
      <c r="H191" s="143" t="s">
        <v>61</v>
      </c>
    </row>
    <row r="192" spans="2:8" ht="13.5">
      <c r="B192" s="145" t="s">
        <v>61</v>
      </c>
      <c r="C192" s="143" t="s">
        <v>61</v>
      </c>
      <c r="E192" s="143" t="s">
        <v>61</v>
      </c>
      <c r="F192" s="143" t="s">
        <v>61</v>
      </c>
      <c r="G192" s="143" t="s">
        <v>61</v>
      </c>
      <c r="H192" s="143" t="s">
        <v>61</v>
      </c>
    </row>
    <row r="193" spans="2:8" ht="13.5">
      <c r="B193" s="145" t="s">
        <v>61</v>
      </c>
      <c r="C193" s="143" t="s">
        <v>61</v>
      </c>
      <c r="E193" s="143" t="s">
        <v>61</v>
      </c>
      <c r="F193" s="143" t="s">
        <v>61</v>
      </c>
      <c r="G193" s="143" t="s">
        <v>61</v>
      </c>
      <c r="H193" s="143" t="s">
        <v>61</v>
      </c>
    </row>
    <row r="194" spans="2:8" ht="13.5">
      <c r="B194" s="145" t="s">
        <v>61</v>
      </c>
      <c r="C194" s="143" t="s">
        <v>61</v>
      </c>
      <c r="E194" s="143" t="s">
        <v>61</v>
      </c>
      <c r="F194" s="143" t="s">
        <v>61</v>
      </c>
      <c r="G194" s="143" t="s">
        <v>61</v>
      </c>
      <c r="H194" s="143" t="s">
        <v>61</v>
      </c>
    </row>
    <row r="195" spans="2:8" ht="13.5">
      <c r="B195" s="145" t="s">
        <v>61</v>
      </c>
      <c r="C195" s="143" t="s">
        <v>61</v>
      </c>
      <c r="E195" s="143" t="s">
        <v>61</v>
      </c>
      <c r="F195" s="143" t="s">
        <v>61</v>
      </c>
      <c r="G195" s="143" t="s">
        <v>61</v>
      </c>
      <c r="H195" s="143" t="s">
        <v>61</v>
      </c>
    </row>
    <row r="196" spans="2:8" ht="13.5">
      <c r="B196" s="145" t="s">
        <v>61</v>
      </c>
      <c r="C196" s="143" t="s">
        <v>61</v>
      </c>
      <c r="E196" s="143" t="s">
        <v>61</v>
      </c>
      <c r="F196" s="143" t="s">
        <v>61</v>
      </c>
      <c r="G196" s="143" t="s">
        <v>61</v>
      </c>
      <c r="H196" s="143" t="s">
        <v>61</v>
      </c>
    </row>
    <row r="197" spans="2:8" ht="13.5">
      <c r="B197" s="145" t="s">
        <v>61</v>
      </c>
      <c r="C197" s="143" t="s">
        <v>61</v>
      </c>
      <c r="E197" s="143" t="s">
        <v>61</v>
      </c>
      <c r="F197" s="143" t="s">
        <v>61</v>
      </c>
      <c r="G197" s="143" t="s">
        <v>61</v>
      </c>
      <c r="H197" s="143" t="s">
        <v>61</v>
      </c>
    </row>
    <row r="198" spans="2:8" ht="13.5">
      <c r="B198" s="145" t="s">
        <v>61</v>
      </c>
      <c r="C198" s="143" t="s">
        <v>61</v>
      </c>
      <c r="E198" s="143" t="s">
        <v>61</v>
      </c>
      <c r="F198" s="143" t="s">
        <v>61</v>
      </c>
      <c r="G198" s="143" t="s">
        <v>61</v>
      </c>
      <c r="H198" s="143" t="s">
        <v>61</v>
      </c>
    </row>
    <row r="199" spans="2:8" ht="13.5">
      <c r="B199" s="145" t="s">
        <v>61</v>
      </c>
      <c r="C199" s="143" t="s">
        <v>61</v>
      </c>
      <c r="E199" s="143" t="s">
        <v>61</v>
      </c>
      <c r="F199" s="143" t="s">
        <v>61</v>
      </c>
      <c r="G199" s="143" t="s">
        <v>61</v>
      </c>
      <c r="H199" s="143" t="s">
        <v>61</v>
      </c>
    </row>
    <row r="200" spans="2:8" ht="13.5">
      <c r="B200" s="145" t="s">
        <v>61</v>
      </c>
      <c r="C200" s="143" t="s">
        <v>61</v>
      </c>
      <c r="E200" s="143" t="s">
        <v>61</v>
      </c>
      <c r="F200" s="143" t="s">
        <v>61</v>
      </c>
      <c r="G200" s="143" t="s">
        <v>61</v>
      </c>
      <c r="H200" s="143" t="s">
        <v>61</v>
      </c>
    </row>
    <row r="201" spans="2:8" ht="13.5">
      <c r="B201" s="145" t="s">
        <v>61</v>
      </c>
      <c r="C201" s="143" t="s">
        <v>61</v>
      </c>
      <c r="E201" s="143" t="s">
        <v>61</v>
      </c>
      <c r="F201" s="143" t="s">
        <v>61</v>
      </c>
      <c r="G201" s="143" t="s">
        <v>61</v>
      </c>
      <c r="H201" s="143" t="s">
        <v>61</v>
      </c>
    </row>
    <row r="202" spans="2:8" ht="13.5">
      <c r="B202" s="145" t="s">
        <v>61</v>
      </c>
      <c r="C202" s="143" t="s">
        <v>61</v>
      </c>
      <c r="E202" s="143" t="s">
        <v>61</v>
      </c>
      <c r="F202" s="143" t="s">
        <v>61</v>
      </c>
      <c r="G202" s="143" t="s">
        <v>61</v>
      </c>
      <c r="H202" s="143" t="s">
        <v>61</v>
      </c>
    </row>
    <row r="203" spans="2:8" ht="13.5">
      <c r="B203" s="145" t="s">
        <v>61</v>
      </c>
      <c r="C203" s="143" t="s">
        <v>61</v>
      </c>
      <c r="E203" s="143" t="s">
        <v>61</v>
      </c>
      <c r="F203" s="143" t="s">
        <v>61</v>
      </c>
      <c r="G203" s="143" t="s">
        <v>61</v>
      </c>
      <c r="H203" s="143" t="s">
        <v>61</v>
      </c>
    </row>
    <row r="204" spans="2:8" ht="13.5">
      <c r="B204" s="145" t="s">
        <v>61</v>
      </c>
      <c r="C204" s="143" t="s">
        <v>61</v>
      </c>
      <c r="E204" s="143" t="s">
        <v>61</v>
      </c>
      <c r="F204" s="143" t="s">
        <v>61</v>
      </c>
      <c r="G204" s="143" t="s">
        <v>61</v>
      </c>
      <c r="H204" s="143" t="s">
        <v>61</v>
      </c>
    </row>
    <row r="205" spans="2:8" ht="13.5">
      <c r="B205" s="145" t="s">
        <v>61</v>
      </c>
      <c r="C205" s="143" t="s">
        <v>61</v>
      </c>
      <c r="E205" s="143" t="s">
        <v>61</v>
      </c>
      <c r="F205" s="143" t="s">
        <v>61</v>
      </c>
      <c r="G205" s="143" t="s">
        <v>61</v>
      </c>
      <c r="H205" s="143" t="s">
        <v>61</v>
      </c>
    </row>
    <row r="206" spans="2:8" ht="13.5">
      <c r="B206" s="145" t="s">
        <v>61</v>
      </c>
      <c r="C206" s="143" t="s">
        <v>61</v>
      </c>
      <c r="E206" s="143" t="s">
        <v>61</v>
      </c>
      <c r="F206" s="143" t="s">
        <v>61</v>
      </c>
      <c r="G206" s="143" t="s">
        <v>61</v>
      </c>
      <c r="H206" s="143" t="s">
        <v>61</v>
      </c>
    </row>
    <row r="207" spans="2:8" ht="13.5">
      <c r="B207" s="145" t="s">
        <v>61</v>
      </c>
      <c r="C207" s="143" t="s">
        <v>61</v>
      </c>
      <c r="E207" s="143" t="s">
        <v>61</v>
      </c>
      <c r="F207" s="143" t="s">
        <v>61</v>
      </c>
      <c r="G207" s="143" t="s">
        <v>61</v>
      </c>
      <c r="H207" s="143" t="s">
        <v>61</v>
      </c>
    </row>
    <row r="208" spans="2:8" ht="13.5">
      <c r="B208" s="145" t="s">
        <v>61</v>
      </c>
      <c r="C208" s="143" t="s">
        <v>61</v>
      </c>
      <c r="E208" s="143" t="s">
        <v>61</v>
      </c>
      <c r="F208" s="143" t="s">
        <v>61</v>
      </c>
      <c r="G208" s="143" t="s">
        <v>61</v>
      </c>
      <c r="H208" s="143" t="s">
        <v>61</v>
      </c>
    </row>
    <row r="209" spans="2:8" ht="13.5">
      <c r="B209" s="145" t="s">
        <v>61</v>
      </c>
      <c r="C209" s="143" t="s">
        <v>61</v>
      </c>
      <c r="E209" s="143" t="s">
        <v>61</v>
      </c>
      <c r="F209" s="143" t="s">
        <v>61</v>
      </c>
      <c r="G209" s="143" t="s">
        <v>61</v>
      </c>
      <c r="H209" s="143" t="s">
        <v>61</v>
      </c>
    </row>
    <row r="210" spans="2:8" ht="13.5">
      <c r="B210" s="145" t="s">
        <v>61</v>
      </c>
      <c r="C210" s="143" t="s">
        <v>61</v>
      </c>
      <c r="E210" s="143" t="s">
        <v>61</v>
      </c>
      <c r="F210" s="143" t="s">
        <v>61</v>
      </c>
      <c r="G210" s="143" t="s">
        <v>61</v>
      </c>
      <c r="H210" s="143" t="s">
        <v>61</v>
      </c>
    </row>
    <row r="211" spans="2:8" ht="13.5">
      <c r="B211" s="145" t="s">
        <v>61</v>
      </c>
      <c r="C211" s="143" t="s">
        <v>61</v>
      </c>
      <c r="E211" s="143" t="s">
        <v>61</v>
      </c>
      <c r="F211" s="143" t="s">
        <v>61</v>
      </c>
      <c r="G211" s="143" t="s">
        <v>61</v>
      </c>
      <c r="H211" s="143" t="s">
        <v>61</v>
      </c>
    </row>
    <row r="212" spans="2:8" ht="13.5">
      <c r="B212" s="145" t="s">
        <v>61</v>
      </c>
      <c r="C212" s="143" t="s">
        <v>61</v>
      </c>
      <c r="E212" s="143" t="s">
        <v>61</v>
      </c>
      <c r="F212" s="143" t="s">
        <v>61</v>
      </c>
      <c r="G212" s="143" t="s">
        <v>61</v>
      </c>
      <c r="H212" s="143" t="s">
        <v>61</v>
      </c>
    </row>
    <row r="213" spans="2:8" ht="13.5">
      <c r="B213" s="145" t="s">
        <v>61</v>
      </c>
      <c r="C213" s="143" t="s">
        <v>61</v>
      </c>
      <c r="E213" s="143" t="s">
        <v>61</v>
      </c>
      <c r="F213" s="143" t="s">
        <v>61</v>
      </c>
      <c r="G213" s="143" t="s">
        <v>61</v>
      </c>
      <c r="H213" s="143" t="s">
        <v>61</v>
      </c>
    </row>
    <row r="214" spans="2:8" ht="13.5">
      <c r="B214" s="145" t="s">
        <v>61</v>
      </c>
      <c r="C214" s="143" t="s">
        <v>61</v>
      </c>
      <c r="E214" s="143" t="s">
        <v>61</v>
      </c>
      <c r="F214" s="143" t="s">
        <v>61</v>
      </c>
      <c r="G214" s="143" t="s">
        <v>61</v>
      </c>
      <c r="H214" s="143" t="s">
        <v>61</v>
      </c>
    </row>
    <row r="215" spans="2:8" ht="13.5">
      <c r="B215" s="145" t="s">
        <v>61</v>
      </c>
      <c r="C215" s="143" t="s">
        <v>61</v>
      </c>
      <c r="E215" s="143" t="s">
        <v>61</v>
      </c>
      <c r="F215" s="143" t="s">
        <v>61</v>
      </c>
      <c r="G215" s="143" t="s">
        <v>61</v>
      </c>
      <c r="H215" s="143" t="s">
        <v>61</v>
      </c>
    </row>
    <row r="216" spans="2:8" ht="13.5">
      <c r="B216" s="145" t="s">
        <v>61</v>
      </c>
      <c r="C216" s="143" t="s">
        <v>61</v>
      </c>
      <c r="E216" s="143" t="s">
        <v>61</v>
      </c>
      <c r="F216" s="143" t="s">
        <v>61</v>
      </c>
      <c r="G216" s="143" t="s">
        <v>61</v>
      </c>
      <c r="H216" s="143" t="s">
        <v>61</v>
      </c>
    </row>
    <row r="217" spans="2:8" ht="13.5">
      <c r="B217" s="145" t="s">
        <v>61</v>
      </c>
      <c r="C217" s="143" t="s">
        <v>61</v>
      </c>
      <c r="E217" s="143" t="s">
        <v>61</v>
      </c>
      <c r="F217" s="143" t="s">
        <v>61</v>
      </c>
      <c r="G217" s="143" t="s">
        <v>61</v>
      </c>
      <c r="H217" s="143" t="s">
        <v>61</v>
      </c>
    </row>
    <row r="218" spans="2:8" ht="13.5">
      <c r="B218" s="145" t="s">
        <v>61</v>
      </c>
      <c r="C218" s="143" t="s">
        <v>61</v>
      </c>
      <c r="E218" s="143" t="s">
        <v>61</v>
      </c>
      <c r="F218" s="143" t="s">
        <v>61</v>
      </c>
      <c r="G218" s="143" t="s">
        <v>61</v>
      </c>
      <c r="H218" s="143" t="s">
        <v>61</v>
      </c>
    </row>
    <row r="219" spans="2:8" ht="13.5">
      <c r="B219" s="145" t="s">
        <v>61</v>
      </c>
      <c r="C219" s="143" t="s">
        <v>61</v>
      </c>
      <c r="E219" s="143" t="s">
        <v>61</v>
      </c>
      <c r="F219" s="143" t="s">
        <v>61</v>
      </c>
      <c r="G219" s="143" t="s">
        <v>61</v>
      </c>
      <c r="H219" s="143" t="s">
        <v>61</v>
      </c>
    </row>
    <row r="220" spans="2:8" ht="13.5">
      <c r="B220" s="145" t="s">
        <v>61</v>
      </c>
      <c r="C220" s="143" t="s">
        <v>61</v>
      </c>
      <c r="E220" s="143" t="s">
        <v>61</v>
      </c>
      <c r="F220" s="143" t="s">
        <v>61</v>
      </c>
      <c r="G220" s="143" t="s">
        <v>61</v>
      </c>
      <c r="H220" s="143" t="s">
        <v>61</v>
      </c>
    </row>
    <row r="221" spans="2:8" ht="13.5">
      <c r="B221" s="145" t="s">
        <v>61</v>
      </c>
      <c r="C221" s="143" t="s">
        <v>61</v>
      </c>
      <c r="E221" s="143" t="s">
        <v>61</v>
      </c>
      <c r="F221" s="143" t="s">
        <v>61</v>
      </c>
      <c r="G221" s="143" t="s">
        <v>61</v>
      </c>
      <c r="H221" s="143" t="s">
        <v>61</v>
      </c>
    </row>
    <row r="222" spans="2:8" ht="13.5">
      <c r="B222" s="145" t="s">
        <v>61</v>
      </c>
      <c r="C222" s="143" t="s">
        <v>61</v>
      </c>
      <c r="E222" s="143" t="s">
        <v>61</v>
      </c>
      <c r="F222" s="143" t="s">
        <v>61</v>
      </c>
      <c r="G222" s="143" t="s">
        <v>61</v>
      </c>
      <c r="H222" s="143" t="s">
        <v>61</v>
      </c>
    </row>
    <row r="223" spans="2:8" ht="13.5">
      <c r="B223" s="145" t="s">
        <v>61</v>
      </c>
      <c r="C223" s="143" t="s">
        <v>61</v>
      </c>
      <c r="E223" s="143" t="s">
        <v>61</v>
      </c>
      <c r="F223" s="143" t="s">
        <v>61</v>
      </c>
      <c r="G223" s="143" t="s">
        <v>61</v>
      </c>
      <c r="H223" s="143" t="s">
        <v>61</v>
      </c>
    </row>
    <row r="224" spans="2:8" ht="13.5">
      <c r="B224" s="145" t="s">
        <v>61</v>
      </c>
      <c r="C224" s="143" t="s">
        <v>61</v>
      </c>
      <c r="E224" s="143" t="s">
        <v>61</v>
      </c>
      <c r="F224" s="143" t="s">
        <v>61</v>
      </c>
      <c r="G224" s="143" t="s">
        <v>61</v>
      </c>
      <c r="H224" s="143" t="s">
        <v>61</v>
      </c>
    </row>
    <row r="225" spans="2:8" ht="13.5">
      <c r="B225" s="145" t="s">
        <v>61</v>
      </c>
      <c r="C225" s="143" t="s">
        <v>61</v>
      </c>
      <c r="E225" s="143" t="s">
        <v>61</v>
      </c>
      <c r="F225" s="143" t="s">
        <v>61</v>
      </c>
      <c r="G225" s="143" t="s">
        <v>61</v>
      </c>
      <c r="H225" s="143" t="s">
        <v>61</v>
      </c>
    </row>
    <row r="226" spans="2:8" ht="13.5">
      <c r="B226" s="145" t="s">
        <v>61</v>
      </c>
      <c r="C226" s="143" t="s">
        <v>61</v>
      </c>
      <c r="E226" s="143" t="s">
        <v>61</v>
      </c>
      <c r="F226" s="143" t="s">
        <v>61</v>
      </c>
      <c r="G226" s="143" t="s">
        <v>61</v>
      </c>
      <c r="H226" s="143" t="s">
        <v>61</v>
      </c>
    </row>
    <row r="227" spans="2:8" ht="13.5">
      <c r="B227" s="145" t="s">
        <v>61</v>
      </c>
      <c r="C227" s="143" t="s">
        <v>61</v>
      </c>
      <c r="E227" s="143" t="s">
        <v>61</v>
      </c>
      <c r="F227" s="143" t="s">
        <v>61</v>
      </c>
      <c r="G227" s="143" t="s">
        <v>61</v>
      </c>
      <c r="H227" s="143" t="s">
        <v>61</v>
      </c>
    </row>
    <row r="228" spans="2:8" ht="13.5">
      <c r="B228" s="145" t="s">
        <v>61</v>
      </c>
      <c r="C228" s="143" t="s">
        <v>61</v>
      </c>
      <c r="E228" s="143" t="s">
        <v>61</v>
      </c>
      <c r="F228" s="143" t="s">
        <v>61</v>
      </c>
      <c r="G228" s="143" t="s">
        <v>61</v>
      </c>
      <c r="H228" s="143" t="s">
        <v>61</v>
      </c>
    </row>
    <row r="229" spans="2:8" ht="13.5">
      <c r="B229" s="145" t="s">
        <v>61</v>
      </c>
      <c r="C229" s="143" t="s">
        <v>61</v>
      </c>
      <c r="E229" s="143" t="s">
        <v>61</v>
      </c>
      <c r="F229" s="143" t="s">
        <v>61</v>
      </c>
      <c r="G229" s="143" t="s">
        <v>61</v>
      </c>
      <c r="H229" s="143" t="s">
        <v>61</v>
      </c>
    </row>
    <row r="230" spans="2:8" ht="13.5">
      <c r="B230" s="145" t="s">
        <v>61</v>
      </c>
      <c r="C230" s="143" t="s">
        <v>61</v>
      </c>
      <c r="E230" s="143" t="s">
        <v>61</v>
      </c>
      <c r="F230" s="143" t="s">
        <v>61</v>
      </c>
      <c r="G230" s="143" t="s">
        <v>61</v>
      </c>
      <c r="H230" s="143" t="s">
        <v>61</v>
      </c>
    </row>
    <row r="231" spans="2:8" ht="13.5">
      <c r="B231" s="145" t="s">
        <v>61</v>
      </c>
      <c r="C231" s="143" t="s">
        <v>61</v>
      </c>
      <c r="E231" s="143" t="s">
        <v>61</v>
      </c>
      <c r="F231" s="143" t="s">
        <v>61</v>
      </c>
      <c r="G231" s="143" t="s">
        <v>61</v>
      </c>
      <c r="H231" s="143" t="s">
        <v>61</v>
      </c>
    </row>
    <row r="232" spans="2:8" ht="13.5">
      <c r="B232" s="145" t="s">
        <v>61</v>
      </c>
      <c r="C232" s="143" t="s">
        <v>61</v>
      </c>
      <c r="E232" s="143" t="s">
        <v>61</v>
      </c>
      <c r="F232" s="143" t="s">
        <v>61</v>
      </c>
      <c r="G232" s="143" t="s">
        <v>61</v>
      </c>
      <c r="H232" s="143" t="s">
        <v>61</v>
      </c>
    </row>
    <row r="233" spans="2:8" ht="13.5">
      <c r="B233" s="145" t="s">
        <v>61</v>
      </c>
      <c r="C233" s="143" t="s">
        <v>61</v>
      </c>
      <c r="E233" s="143" t="s">
        <v>61</v>
      </c>
      <c r="F233" s="143" t="s">
        <v>61</v>
      </c>
      <c r="G233" s="143" t="s">
        <v>61</v>
      </c>
      <c r="H233" s="143" t="s">
        <v>61</v>
      </c>
    </row>
    <row r="234" spans="2:8" ht="13.5">
      <c r="B234" s="145" t="s">
        <v>61</v>
      </c>
      <c r="C234" s="143" t="s">
        <v>61</v>
      </c>
      <c r="E234" s="143" t="s">
        <v>61</v>
      </c>
      <c r="F234" s="143" t="s">
        <v>61</v>
      </c>
      <c r="G234" s="143" t="s">
        <v>61</v>
      </c>
      <c r="H234" s="143" t="s">
        <v>61</v>
      </c>
    </row>
    <row r="235" spans="2:8" ht="13.5">
      <c r="B235" s="145" t="s">
        <v>61</v>
      </c>
      <c r="C235" s="143" t="s">
        <v>61</v>
      </c>
      <c r="E235" s="143" t="s">
        <v>61</v>
      </c>
      <c r="F235" s="143" t="s">
        <v>61</v>
      </c>
      <c r="G235" s="143" t="s">
        <v>61</v>
      </c>
      <c r="H235" s="143" t="s">
        <v>61</v>
      </c>
    </row>
    <row r="236" spans="2:8" ht="13.5">
      <c r="B236" s="145" t="s">
        <v>61</v>
      </c>
      <c r="C236" s="143" t="s">
        <v>61</v>
      </c>
      <c r="E236" s="143" t="s">
        <v>61</v>
      </c>
      <c r="F236" s="143" t="s">
        <v>61</v>
      </c>
      <c r="G236" s="143" t="s">
        <v>61</v>
      </c>
      <c r="H236" s="143" t="s">
        <v>61</v>
      </c>
    </row>
    <row r="237" spans="2:8" ht="13.5">
      <c r="B237" s="145" t="s">
        <v>61</v>
      </c>
      <c r="C237" s="143" t="s">
        <v>61</v>
      </c>
      <c r="E237" s="143" t="s">
        <v>61</v>
      </c>
      <c r="F237" s="143" t="s">
        <v>61</v>
      </c>
      <c r="G237" s="143" t="s">
        <v>61</v>
      </c>
      <c r="H237" s="143" t="s">
        <v>61</v>
      </c>
    </row>
    <row r="238" spans="2:8" ht="13.5">
      <c r="B238" s="145" t="s">
        <v>61</v>
      </c>
      <c r="C238" s="143" t="s">
        <v>61</v>
      </c>
      <c r="E238" s="143" t="s">
        <v>61</v>
      </c>
      <c r="F238" s="143" t="s">
        <v>61</v>
      </c>
      <c r="G238" s="143" t="s">
        <v>61</v>
      </c>
      <c r="H238" s="143" t="s">
        <v>61</v>
      </c>
    </row>
    <row r="239" spans="2:8" ht="13.5">
      <c r="B239" s="145" t="s">
        <v>61</v>
      </c>
      <c r="C239" s="143" t="s">
        <v>61</v>
      </c>
      <c r="E239" s="143" t="s">
        <v>61</v>
      </c>
      <c r="F239" s="143" t="s">
        <v>61</v>
      </c>
      <c r="G239" s="143" t="s">
        <v>61</v>
      </c>
      <c r="H239" s="143" t="s">
        <v>61</v>
      </c>
    </row>
    <row r="240" spans="2:8" ht="13.5">
      <c r="B240" s="145" t="s">
        <v>61</v>
      </c>
      <c r="C240" s="143" t="s">
        <v>61</v>
      </c>
      <c r="E240" s="143" t="s">
        <v>61</v>
      </c>
      <c r="F240" s="143" t="s">
        <v>61</v>
      </c>
      <c r="G240" s="143" t="s">
        <v>61</v>
      </c>
      <c r="H240" s="143" t="s">
        <v>61</v>
      </c>
    </row>
    <row r="241" spans="2:8" ht="13.5">
      <c r="B241" s="145" t="s">
        <v>61</v>
      </c>
      <c r="C241" s="143" t="s">
        <v>61</v>
      </c>
      <c r="E241" s="143" t="s">
        <v>61</v>
      </c>
      <c r="F241" s="143" t="s">
        <v>61</v>
      </c>
      <c r="G241" s="143" t="s">
        <v>61</v>
      </c>
      <c r="H241" s="143" t="s">
        <v>61</v>
      </c>
    </row>
    <row r="242" spans="2:8" ht="13.5">
      <c r="B242" s="145" t="s">
        <v>61</v>
      </c>
      <c r="C242" s="143" t="s">
        <v>61</v>
      </c>
      <c r="E242" s="143" t="s">
        <v>61</v>
      </c>
      <c r="F242" s="143" t="s">
        <v>61</v>
      </c>
      <c r="G242" s="143" t="s">
        <v>61</v>
      </c>
      <c r="H242" s="143" t="s">
        <v>61</v>
      </c>
    </row>
    <row r="243" spans="2:8" ht="13.5">
      <c r="B243" s="145" t="s">
        <v>61</v>
      </c>
      <c r="C243" s="143" t="s">
        <v>61</v>
      </c>
      <c r="E243" s="143" t="s">
        <v>61</v>
      </c>
      <c r="F243" s="143" t="s">
        <v>61</v>
      </c>
      <c r="G243" s="143" t="s">
        <v>61</v>
      </c>
      <c r="H243" s="143" t="s">
        <v>61</v>
      </c>
    </row>
    <row r="244" spans="2:8" ht="13.5">
      <c r="B244" s="145" t="s">
        <v>61</v>
      </c>
      <c r="C244" s="143" t="s">
        <v>61</v>
      </c>
      <c r="E244" s="143" t="s">
        <v>61</v>
      </c>
      <c r="F244" s="143" t="s">
        <v>61</v>
      </c>
      <c r="G244" s="143" t="s">
        <v>61</v>
      </c>
      <c r="H244" s="143" t="s">
        <v>61</v>
      </c>
    </row>
    <row r="245" spans="2:8" ht="13.5">
      <c r="B245" s="145" t="s">
        <v>61</v>
      </c>
      <c r="C245" s="143" t="s">
        <v>61</v>
      </c>
      <c r="E245" s="143" t="s">
        <v>61</v>
      </c>
      <c r="F245" s="143" t="s">
        <v>61</v>
      </c>
      <c r="G245" s="143" t="s">
        <v>61</v>
      </c>
      <c r="H245" s="143" t="s">
        <v>61</v>
      </c>
    </row>
    <row r="246" spans="2:8" ht="13.5">
      <c r="B246" s="145" t="s">
        <v>61</v>
      </c>
      <c r="C246" s="143" t="s">
        <v>61</v>
      </c>
      <c r="E246" s="143" t="s">
        <v>61</v>
      </c>
      <c r="F246" s="143" t="s">
        <v>61</v>
      </c>
      <c r="G246" s="143" t="s">
        <v>61</v>
      </c>
      <c r="H246" s="143" t="s">
        <v>61</v>
      </c>
    </row>
    <row r="247" spans="2:8" ht="13.5">
      <c r="B247" s="145" t="s">
        <v>61</v>
      </c>
      <c r="C247" s="143" t="s">
        <v>61</v>
      </c>
      <c r="E247" s="143" t="s">
        <v>61</v>
      </c>
      <c r="F247" s="143" t="s">
        <v>61</v>
      </c>
      <c r="G247" s="143" t="s">
        <v>61</v>
      </c>
      <c r="H247" s="143" t="s">
        <v>61</v>
      </c>
    </row>
    <row r="248" spans="2:8" ht="13.5">
      <c r="B248" s="145" t="s">
        <v>61</v>
      </c>
      <c r="C248" s="143" t="s">
        <v>61</v>
      </c>
      <c r="E248" s="143" t="s">
        <v>61</v>
      </c>
      <c r="F248" s="143" t="s">
        <v>61</v>
      </c>
      <c r="G248" s="143" t="s">
        <v>61</v>
      </c>
      <c r="H248" s="143" t="s">
        <v>61</v>
      </c>
    </row>
    <row r="249" spans="2:8" ht="13.5">
      <c r="B249" s="145" t="s">
        <v>61</v>
      </c>
      <c r="C249" s="143" t="s">
        <v>61</v>
      </c>
      <c r="E249" s="143" t="s">
        <v>61</v>
      </c>
      <c r="F249" s="143" t="s">
        <v>61</v>
      </c>
      <c r="G249" s="143" t="s">
        <v>61</v>
      </c>
      <c r="H249" s="143" t="s">
        <v>61</v>
      </c>
    </row>
    <row r="250" spans="2:8" ht="13.5">
      <c r="B250" s="145" t="s">
        <v>61</v>
      </c>
      <c r="C250" s="143" t="s">
        <v>61</v>
      </c>
      <c r="E250" s="143" t="s">
        <v>61</v>
      </c>
      <c r="F250" s="143" t="s">
        <v>61</v>
      </c>
      <c r="G250" s="143" t="s">
        <v>61</v>
      </c>
      <c r="H250" s="143" t="s">
        <v>61</v>
      </c>
    </row>
    <row r="251" spans="2:8" ht="13.5">
      <c r="B251" s="145" t="s">
        <v>61</v>
      </c>
      <c r="C251" s="143" t="s">
        <v>61</v>
      </c>
      <c r="E251" s="143" t="s">
        <v>61</v>
      </c>
      <c r="F251" s="143" t="s">
        <v>61</v>
      </c>
      <c r="G251" s="143" t="s">
        <v>61</v>
      </c>
      <c r="H251" s="143" t="s">
        <v>61</v>
      </c>
    </row>
    <row r="252" spans="2:8" ht="13.5">
      <c r="B252" s="145" t="s">
        <v>61</v>
      </c>
      <c r="C252" s="143" t="s">
        <v>61</v>
      </c>
      <c r="E252" s="143" t="s">
        <v>61</v>
      </c>
      <c r="F252" s="143" t="s">
        <v>61</v>
      </c>
      <c r="G252" s="143" t="s">
        <v>61</v>
      </c>
      <c r="H252" s="143" t="s">
        <v>61</v>
      </c>
    </row>
    <row r="253" spans="2:8" ht="13.5">
      <c r="B253" s="145" t="s">
        <v>61</v>
      </c>
      <c r="C253" s="143" t="s">
        <v>61</v>
      </c>
      <c r="E253" s="143" t="s">
        <v>61</v>
      </c>
      <c r="F253" s="143" t="s">
        <v>61</v>
      </c>
      <c r="G253" s="143" t="s">
        <v>61</v>
      </c>
      <c r="H253" s="143" t="s">
        <v>61</v>
      </c>
    </row>
    <row r="254" spans="2:8" ht="13.5">
      <c r="B254" s="145" t="s">
        <v>61</v>
      </c>
      <c r="C254" s="143" t="s">
        <v>61</v>
      </c>
      <c r="E254" s="143" t="s">
        <v>61</v>
      </c>
      <c r="F254" s="143" t="s">
        <v>61</v>
      </c>
      <c r="G254" s="143" t="s">
        <v>61</v>
      </c>
      <c r="H254" s="143" t="s">
        <v>61</v>
      </c>
    </row>
    <row r="255" spans="2:8" ht="13.5">
      <c r="B255" s="145" t="s">
        <v>61</v>
      </c>
      <c r="C255" s="143" t="s">
        <v>61</v>
      </c>
      <c r="E255" s="143" t="s">
        <v>61</v>
      </c>
      <c r="F255" s="143" t="s">
        <v>61</v>
      </c>
      <c r="G255" s="143" t="s">
        <v>61</v>
      </c>
      <c r="H255" s="143" t="s">
        <v>61</v>
      </c>
    </row>
    <row r="256" spans="2:8" ht="13.5">
      <c r="B256" s="145" t="s">
        <v>253</v>
      </c>
      <c r="C256" s="143" t="e">
        <v>#VALUE!</v>
      </c>
      <c r="E256" s="143" t="e">
        <v>#VALUE!</v>
      </c>
      <c r="F256" s="143">
        <v>0</v>
      </c>
      <c r="G256" s="143">
        <v>0</v>
      </c>
      <c r="H256" s="143">
        <v>0</v>
      </c>
    </row>
    <row r="257" spans="2:8" ht="13.5">
      <c r="B257" s="145" t="s">
        <v>250</v>
      </c>
      <c r="C257" s="143" t="e">
        <v>#VALUE!</v>
      </c>
      <c r="E257" s="143" t="e">
        <v>#VALUE!</v>
      </c>
      <c r="F257" s="143">
        <v>0</v>
      </c>
      <c r="G257" s="143">
        <v>0</v>
      </c>
      <c r="H257" s="143">
        <v>0</v>
      </c>
    </row>
    <row r="258" spans="2:8" ht="13.5">
      <c r="B258" s="145" t="s">
        <v>304</v>
      </c>
      <c r="C258" s="143" t="e">
        <v>#VALUE!</v>
      </c>
      <c r="E258" s="143" t="e">
        <v>#VALUE!</v>
      </c>
      <c r="F258" s="143">
        <v>0</v>
      </c>
      <c r="G258" s="143">
        <v>0</v>
      </c>
      <c r="H258" s="143">
        <v>0</v>
      </c>
    </row>
    <row r="259" spans="2:8" ht="13.5">
      <c r="B259" s="145" t="s">
        <v>255</v>
      </c>
      <c r="C259" s="143" t="e">
        <v>#VALUE!</v>
      </c>
      <c r="E259" s="143" t="e">
        <v>#VALUE!</v>
      </c>
      <c r="F259" s="143">
        <v>0</v>
      </c>
      <c r="G259" s="143">
        <v>0</v>
      </c>
      <c r="H259" s="143">
        <v>0</v>
      </c>
    </row>
    <row r="260" spans="2:8" ht="13.5">
      <c r="B260" s="145" t="s">
        <v>65</v>
      </c>
      <c r="C260" s="143" t="e">
        <v>#VALUE!</v>
      </c>
      <c r="E260" s="143" t="e">
        <v>#VALUE!</v>
      </c>
      <c r="F260" s="143" t="s">
        <v>81</v>
      </c>
      <c r="G260" s="143" t="s">
        <v>8</v>
      </c>
      <c r="H260" s="143" t="s">
        <v>9</v>
      </c>
    </row>
    <row r="261" spans="2:8" ht="13.5">
      <c r="B261" s="145" t="s">
        <v>65</v>
      </c>
      <c r="C261" s="143" t="e">
        <v>#VALUE!</v>
      </c>
      <c r="E261" s="143" t="e">
        <v>#VALUE!</v>
      </c>
      <c r="F261" s="143" t="s">
        <v>81</v>
      </c>
      <c r="G261" s="143" t="s">
        <v>8</v>
      </c>
      <c r="H261" s="143" t="s">
        <v>9</v>
      </c>
    </row>
    <row r="262" spans="2:8" ht="13.5">
      <c r="B262" s="145" t="s">
        <v>65</v>
      </c>
      <c r="C262" s="143" t="e">
        <v>#VALUE!</v>
      </c>
      <c r="E262" s="143" t="e">
        <v>#VALUE!</v>
      </c>
      <c r="F262" s="143" t="s">
        <v>256</v>
      </c>
      <c r="G262" s="143" t="s">
        <v>8</v>
      </c>
      <c r="H262" s="143" t="s">
        <v>9</v>
      </c>
    </row>
    <row r="263" spans="2:8" ht="13.5">
      <c r="B263" s="145" t="s">
        <v>65</v>
      </c>
      <c r="C263" s="143" t="e">
        <v>#VALUE!</v>
      </c>
      <c r="E263" s="143" t="e">
        <v>#VALUE!</v>
      </c>
      <c r="F263" s="143" t="s">
        <v>305</v>
      </c>
      <c r="G263" s="143" t="s">
        <v>8</v>
      </c>
      <c r="H263" s="143" t="s">
        <v>9</v>
      </c>
    </row>
  </sheetData>
  <sheetProtection password="DB19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18"/>
  <sheetViews>
    <sheetView tabSelected="1" zoomScalePageLayoutView="0" workbookViewId="0" topLeftCell="B1">
      <selection activeCell="B5" sqref="B5"/>
    </sheetView>
  </sheetViews>
  <sheetFormatPr defaultColWidth="4.57421875" defaultRowHeight="15"/>
  <cols>
    <col min="1" max="1" width="7.421875" style="5" customWidth="1"/>
    <col min="2" max="2" width="9.421875" style="5" customWidth="1"/>
    <col min="3" max="3" width="15.7109375" style="5" customWidth="1"/>
    <col min="4" max="4" width="12.421875" style="5" bestFit="1" customWidth="1"/>
    <col min="5" max="5" width="7.57421875" style="5" customWidth="1"/>
    <col min="6" max="6" width="21.57421875" style="5" customWidth="1"/>
    <col min="7" max="7" width="13.00390625" style="5" customWidth="1"/>
    <col min="8" max="8" width="12.421875" style="5" customWidth="1"/>
    <col min="9" max="9" width="12.421875" style="5" bestFit="1" customWidth="1"/>
    <col min="10" max="10" width="12.421875" style="5" customWidth="1"/>
    <col min="11" max="11" width="12.421875" style="5" hidden="1" customWidth="1"/>
    <col min="12" max="12" width="12.421875" style="5" bestFit="1" customWidth="1"/>
    <col min="13" max="13" width="12.421875" style="5" customWidth="1"/>
    <col min="14" max="14" width="12.421875" style="5" hidden="1" customWidth="1"/>
    <col min="15" max="17" width="12.421875" style="5" customWidth="1"/>
    <col min="18" max="18" width="49.421875" style="5" customWidth="1"/>
    <col min="19" max="19" width="3.57421875" style="5" customWidth="1"/>
    <col min="20" max="20" width="14.421875" style="5" hidden="1" customWidth="1"/>
    <col min="21" max="37" width="3.57421875" style="5" hidden="1" customWidth="1"/>
    <col min="38" max="41" width="3.57421875" style="5" customWidth="1"/>
    <col min="42" max="47" width="4.57421875" style="5" customWidth="1"/>
    <col min="48" max="48" width="9.57421875" style="5" customWidth="1"/>
    <col min="49" max="49" width="4.57421875" style="5" customWidth="1"/>
    <col min="50" max="50" width="9.57421875" style="5" customWidth="1"/>
    <col min="51" max="51" width="8.57421875" style="5" customWidth="1"/>
    <col min="52" max="16384" width="4.57421875" style="5" customWidth="1"/>
  </cols>
  <sheetData>
    <row r="1" spans="2:18" ht="17.25">
      <c r="B1" s="3"/>
      <c r="C1" s="4" t="str">
        <f>'基本情報'!R3</f>
        <v>第45回九州高校放送コンテスト</v>
      </c>
      <c r="D1" s="4"/>
      <c r="E1" s="4"/>
      <c r="F1" s="4"/>
      <c r="G1" s="4" t="s">
        <v>604</v>
      </c>
      <c r="I1" s="3"/>
      <c r="J1" s="3"/>
      <c r="K1" s="3"/>
      <c r="L1" s="3"/>
      <c r="M1" s="3"/>
      <c r="N1" s="3"/>
      <c r="O1" s="3"/>
      <c r="P1" s="3"/>
      <c r="Q1" s="3"/>
      <c r="R1" s="3"/>
    </row>
    <row r="2" spans="2:18" ht="15" thickBot="1">
      <c r="B2" s="129"/>
      <c r="C2" s="128" t="s">
        <v>591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04"/>
      <c r="P2" s="204"/>
      <c r="Q2" s="177"/>
      <c r="R2" s="177"/>
    </row>
    <row r="3" spans="2:18" ht="15" customHeight="1">
      <c r="B3" s="184" t="s">
        <v>588</v>
      </c>
      <c r="C3" s="17" t="s">
        <v>6</v>
      </c>
      <c r="D3" s="17" t="s">
        <v>28</v>
      </c>
      <c r="E3" s="17" t="s">
        <v>7</v>
      </c>
      <c r="F3" s="17" t="s">
        <v>590</v>
      </c>
      <c r="G3" s="17" t="s">
        <v>8</v>
      </c>
      <c r="H3" s="20" t="s">
        <v>9</v>
      </c>
      <c r="I3" s="16" t="s">
        <v>30</v>
      </c>
      <c r="J3" s="17" t="s">
        <v>10</v>
      </c>
      <c r="K3" s="21" t="s">
        <v>32</v>
      </c>
      <c r="L3" s="16" t="s">
        <v>31</v>
      </c>
      <c r="M3" s="17" t="s">
        <v>605</v>
      </c>
      <c r="N3" s="202" t="s">
        <v>32</v>
      </c>
      <c r="O3" s="208" t="s">
        <v>773</v>
      </c>
      <c r="P3" s="209" t="s">
        <v>774</v>
      </c>
      <c r="Q3" s="178" t="s">
        <v>762</v>
      </c>
      <c r="R3" s="19" t="s">
        <v>64</v>
      </c>
    </row>
    <row r="4" spans="2:18" ht="13.5" customHeight="1" thickBot="1">
      <c r="B4" s="185" t="s">
        <v>589</v>
      </c>
      <c r="C4" s="116"/>
      <c r="D4" s="189" t="s">
        <v>29</v>
      </c>
      <c r="E4" s="117"/>
      <c r="F4" s="116"/>
      <c r="G4" s="116" t="s">
        <v>15</v>
      </c>
      <c r="H4" s="118" t="s">
        <v>15</v>
      </c>
      <c r="I4" s="191" t="s">
        <v>29</v>
      </c>
      <c r="J4" s="192" t="s">
        <v>16</v>
      </c>
      <c r="K4" s="193" t="s">
        <v>54</v>
      </c>
      <c r="L4" s="191" t="s">
        <v>29</v>
      </c>
      <c r="M4" s="192" t="s">
        <v>16</v>
      </c>
      <c r="N4" s="203" t="s">
        <v>54</v>
      </c>
      <c r="O4" s="210" t="s">
        <v>770</v>
      </c>
      <c r="P4" s="211" t="s">
        <v>775</v>
      </c>
      <c r="Q4" s="194" t="s">
        <v>763</v>
      </c>
      <c r="R4" s="195" t="s">
        <v>761</v>
      </c>
    </row>
    <row r="5" spans="2:37" s="13" customFormat="1" ht="15" customHeight="1" thickBot="1">
      <c r="B5" s="186"/>
      <c r="C5" s="187" t="e">
        <f>VLOOKUP($B$5,'０ 学校一覧'!$B$2:$H$110,C8)</f>
        <v>#N/A</v>
      </c>
      <c r="D5" s="190"/>
      <c r="E5" s="188" t="e">
        <f>VLOOKUP($B$5,'０ 学校一覧'!$B$2:$H$110,E8)</f>
        <v>#N/A</v>
      </c>
      <c r="F5" s="114" t="e">
        <f>VLOOKUP($B$5,'０ 学校一覧'!$B$2:$H$110,F8)</f>
        <v>#N/A</v>
      </c>
      <c r="G5" s="114" t="e">
        <f>VLOOKUP($B$5,'０ 学校一覧'!$B$2:$H$110,G8)</f>
        <v>#N/A</v>
      </c>
      <c r="H5" s="115" t="e">
        <f>VLOOKUP($B$5,'０ 学校一覧'!$B$2:$H$110,H8)</f>
        <v>#N/A</v>
      </c>
      <c r="I5" s="196"/>
      <c r="J5" s="197"/>
      <c r="K5" s="198"/>
      <c r="L5" s="196"/>
      <c r="M5" s="197"/>
      <c r="N5" s="197"/>
      <c r="O5" s="212"/>
      <c r="P5" s="213"/>
      <c r="Q5" s="199"/>
      <c r="R5" s="198"/>
      <c r="T5" s="5">
        <f>IF(B5="","",B5)</f>
      </c>
      <c r="U5" s="5" t="e">
        <f>IF(C5="","",C5)</f>
        <v>#N/A</v>
      </c>
      <c r="V5" s="5" t="e">
        <f>IF(#REF!="","",#REF!)</f>
        <v>#REF!</v>
      </c>
      <c r="W5" s="5" t="e">
        <f>IF(#REF!="","",#REF!)</f>
        <v>#REF!</v>
      </c>
      <c r="X5" s="5">
        <f aca="true" t="shared" si="0" ref="X5:AD5">IF(D5="","",D5)</f>
      </c>
      <c r="Y5" s="5" t="e">
        <f t="shared" si="0"/>
        <v>#N/A</v>
      </c>
      <c r="Z5" s="5" t="e">
        <f t="shared" si="0"/>
        <v>#N/A</v>
      </c>
      <c r="AA5" s="5" t="e">
        <f t="shared" si="0"/>
        <v>#N/A</v>
      </c>
      <c r="AB5" s="5" t="e">
        <f t="shared" si="0"/>
        <v>#N/A</v>
      </c>
      <c r="AC5" s="5">
        <f t="shared" si="0"/>
      </c>
      <c r="AD5" s="5">
        <f t="shared" si="0"/>
      </c>
      <c r="AE5" s="5">
        <f>IF(K5="","",VLOOKUP(K5,$AE$7:$AF$8,2))</f>
      </c>
      <c r="AF5" s="5">
        <f>IF(L5="","",L5)</f>
      </c>
      <c r="AG5" s="5">
        <f>IF(M5="","",M5)</f>
      </c>
      <c r="AH5" s="5">
        <f>IF(N5="","",VLOOKUP(N5,$AE$7:$AF$8,2))</f>
      </c>
      <c r="AI5" s="5">
        <f>IF(O5="","",O5)</f>
      </c>
      <c r="AJ5" s="5">
        <f>IF(Q5="","",Q5)</f>
      </c>
      <c r="AK5" s="5">
        <f>IF(R5="","",R5)</f>
      </c>
    </row>
    <row r="6" spans="2:42" ht="22.5" customHeight="1">
      <c r="B6" s="220" t="s">
        <v>767</v>
      </c>
      <c r="C6" s="221"/>
      <c r="D6" s="221"/>
      <c r="E6" s="221"/>
      <c r="F6" s="221"/>
      <c r="L6" s="215"/>
      <c r="M6" s="201"/>
      <c r="N6" s="201"/>
      <c r="O6" s="205"/>
      <c r="Q6" s="223" t="s">
        <v>764</v>
      </c>
      <c r="R6" s="223"/>
      <c r="S6" s="175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</row>
    <row r="7" spans="2:42" ht="57" customHeight="1" thickBot="1">
      <c r="B7" s="222" t="s">
        <v>768</v>
      </c>
      <c r="C7" s="222"/>
      <c r="D7" s="222"/>
      <c r="E7" s="222"/>
      <c r="F7" s="222"/>
      <c r="L7" s="216"/>
      <c r="O7" s="175"/>
      <c r="P7" s="206"/>
      <c r="Q7" s="224"/>
      <c r="R7" s="22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</row>
    <row r="8" spans="3:42" ht="14.25" hidden="1"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L8" s="216"/>
      <c r="O8" s="174"/>
      <c r="P8" s="207"/>
      <c r="Q8" s="174"/>
      <c r="R8" s="174"/>
      <c r="S8" s="174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</row>
    <row r="9" spans="12:42" ht="30" customHeight="1" hidden="1">
      <c r="L9" s="216"/>
      <c r="O9" s="174"/>
      <c r="P9" s="207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</row>
    <row r="10" spans="12:19" ht="14.25" customHeight="1">
      <c r="L10" s="216"/>
      <c r="O10" s="174"/>
      <c r="P10" s="225" t="s">
        <v>771</v>
      </c>
      <c r="Q10" s="226"/>
      <c r="R10" s="227"/>
      <c r="S10" s="174"/>
    </row>
    <row r="11" spans="12:19" ht="14.25" customHeight="1" thickBot="1">
      <c r="L11" s="216"/>
      <c r="O11" s="174"/>
      <c r="P11" s="228" t="s">
        <v>772</v>
      </c>
      <c r="Q11" s="229"/>
      <c r="R11" s="230"/>
      <c r="S11" s="174"/>
    </row>
    <row r="12" spans="12:17" ht="14.25">
      <c r="L12" s="216"/>
      <c r="Q12" s="5" t="s">
        <v>794</v>
      </c>
    </row>
    <row r="13" spans="12:39" ht="14.25" customHeight="1">
      <c r="L13" s="217" t="s">
        <v>606</v>
      </c>
      <c r="M13" s="218"/>
      <c r="N13" s="218"/>
      <c r="O13" s="219"/>
      <c r="P13" s="200"/>
      <c r="Q13" s="5" t="s">
        <v>789</v>
      </c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</row>
    <row r="14" ht="14.25">
      <c r="Q14" s="5" t="s">
        <v>795</v>
      </c>
    </row>
    <row r="15" ht="14.25">
      <c r="Q15" s="5" t="s">
        <v>790</v>
      </c>
    </row>
    <row r="16" ht="14.25">
      <c r="Q16" s="5" t="s">
        <v>791</v>
      </c>
    </row>
    <row r="17" ht="14.25">
      <c r="Q17" s="5" t="s">
        <v>792</v>
      </c>
    </row>
    <row r="18" ht="14.25">
      <c r="R18" s="282" t="s">
        <v>793</v>
      </c>
    </row>
  </sheetData>
  <sheetProtection password="DB19" sheet="1" selectLockedCells="1"/>
  <mergeCells count="7">
    <mergeCell ref="L6:L12"/>
    <mergeCell ref="L13:O13"/>
    <mergeCell ref="B6:F6"/>
    <mergeCell ref="B7:F7"/>
    <mergeCell ref="Q6:R7"/>
    <mergeCell ref="P10:R10"/>
    <mergeCell ref="P11:R11"/>
  </mergeCells>
  <dataValidations count="2">
    <dataValidation allowBlank="1" showInputMessage="1" showErrorMessage="1" imeMode="hiragana" sqref="R5 B2 B5:D5 F5 L5 I5"/>
    <dataValidation type="textLength" allowBlank="1" showInputMessage="1" showErrorMessage="1" imeMode="halfAlpha" sqref="E5 J5:K5 G5:H5 M5:Q5">
      <formula1>0</formula1>
      <formula2>15</formula2>
    </dataValidation>
  </dataValidations>
  <printOptions/>
  <pageMargins left="0.7868055555555555" right="0.7868055555555555" top="0.9840277777777778" bottom="0.9840277777777778" header="0.5118055555555556" footer="0.5118055555555556"/>
  <pageSetup horizontalDpi="600" verticalDpi="600" orientation="landscape" paperSize="8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3"/>
  <sheetViews>
    <sheetView zoomScalePageLayoutView="0" workbookViewId="0" topLeftCell="A1">
      <selection activeCell="D13" sqref="D13"/>
    </sheetView>
  </sheetViews>
  <sheetFormatPr defaultColWidth="4.57421875" defaultRowHeight="15"/>
  <cols>
    <col min="1" max="1" width="2.57421875" style="23" customWidth="1"/>
    <col min="2" max="2" width="4.57421875" style="161" customWidth="1"/>
    <col min="3" max="3" width="3.57421875" style="5" customWidth="1"/>
    <col min="4" max="4" width="32.140625" style="5" bestFit="1" customWidth="1"/>
    <col min="5" max="5" width="21.57421875" style="5" customWidth="1"/>
    <col min="6" max="6" width="5.57421875" style="15" customWidth="1"/>
    <col min="7" max="7" width="6.28125" style="15" customWidth="1"/>
    <col min="8" max="8" width="9.421875" style="5" customWidth="1"/>
    <col min="9" max="9" width="14.421875" style="5" customWidth="1"/>
    <col min="10" max="33" width="3.57421875" style="5" customWidth="1"/>
    <col min="34" max="34" width="4.57421875" style="5" hidden="1" customWidth="1"/>
    <col min="35" max="35" width="4.57421875" style="98" hidden="1" customWidth="1"/>
    <col min="36" max="38" width="4.57421875" style="5" hidden="1" customWidth="1"/>
    <col min="39" max="39" width="4.57421875" style="5" customWidth="1"/>
    <col min="40" max="40" width="9.57421875" style="5" customWidth="1"/>
    <col min="41" max="41" width="4.57421875" style="5" customWidth="1"/>
    <col min="42" max="42" width="9.57421875" style="5" customWidth="1"/>
    <col min="43" max="43" width="8.57421875" style="5" customWidth="1"/>
    <col min="44" max="44" width="4.57421875" style="5" customWidth="1"/>
    <col min="45" max="16384" width="4.57421875" style="5" customWidth="1"/>
  </cols>
  <sheetData>
    <row r="1" spans="1:8" ht="17.25">
      <c r="A1" s="22"/>
      <c r="B1" s="233" t="str">
        <f>'1 学校情報'!C1&amp;"　各校ｴﾝﾄﾘｰ一覧表　部門順"</f>
        <v>第45回九州高校放送コンテスト　各校ｴﾝﾄﾘｰ一覧表　部門順</v>
      </c>
      <c r="C1" s="233"/>
      <c r="D1" s="233"/>
      <c r="E1" s="233"/>
      <c r="F1" s="233"/>
      <c r="G1" s="233"/>
      <c r="H1" s="233"/>
    </row>
    <row r="2" spans="1:8" ht="15" thickBot="1">
      <c r="A2" s="22"/>
      <c r="B2" s="238" t="s">
        <v>62</v>
      </c>
      <c r="C2" s="238"/>
      <c r="D2" s="238"/>
      <c r="E2" s="238"/>
      <c r="F2" s="238"/>
      <c r="G2" s="238"/>
      <c r="H2" s="238"/>
    </row>
    <row r="3" spans="1:8" ht="15" customHeight="1">
      <c r="A3" s="24"/>
      <c r="B3" s="150" t="s">
        <v>1</v>
      </c>
      <c r="C3" s="17"/>
      <c r="D3" s="18" t="s">
        <v>2</v>
      </c>
      <c r="E3" s="25" t="s">
        <v>3</v>
      </c>
      <c r="F3" s="26" t="s">
        <v>4</v>
      </c>
      <c r="G3" s="17" t="s">
        <v>5</v>
      </c>
      <c r="H3" s="27" t="s">
        <v>36</v>
      </c>
    </row>
    <row r="4" spans="1:8" ht="13.5" customHeight="1">
      <c r="A4" s="24"/>
      <c r="B4" s="151"/>
      <c r="C4" s="7"/>
      <c r="D4" s="8" t="s">
        <v>11</v>
      </c>
      <c r="E4" s="6" t="s">
        <v>12</v>
      </c>
      <c r="F4" s="7" t="s">
        <v>13</v>
      </c>
      <c r="G4" s="9" t="s">
        <v>14</v>
      </c>
      <c r="H4" s="28" t="s">
        <v>33</v>
      </c>
    </row>
    <row r="5" spans="1:35" s="13" customFormat="1" ht="15" customHeight="1" thickBot="1">
      <c r="A5" s="24"/>
      <c r="B5" s="152" t="s">
        <v>17</v>
      </c>
      <c r="C5" s="10"/>
      <c r="D5" s="11" t="s">
        <v>18</v>
      </c>
      <c r="E5" s="12" t="s">
        <v>19</v>
      </c>
      <c r="F5" s="234" t="s">
        <v>20</v>
      </c>
      <c r="G5" s="235"/>
      <c r="H5" s="29" t="s">
        <v>34</v>
      </c>
      <c r="AI5" s="99"/>
    </row>
    <row r="6" spans="1:38" s="13" customFormat="1" ht="15" customHeight="1">
      <c r="A6" s="22"/>
      <c r="B6" s="153" t="str">
        <f>IF('基本情報'!I15="","",'基本情報'!I15)</f>
        <v>アナ</v>
      </c>
      <c r="C6" s="236" t="s">
        <v>37</v>
      </c>
      <c r="D6" s="86" t="str">
        <f aca="true" t="shared" si="0" ref="D6:F7">IF($B6="","",AH6)</f>
        <v>宮田　一郎</v>
      </c>
      <c r="E6" s="87" t="str">
        <f t="shared" si="0"/>
        <v>ﾐﾔﾀ ｲﾁﾛｳ</v>
      </c>
      <c r="F6" s="86">
        <f t="shared" si="0"/>
        <v>2</v>
      </c>
      <c r="G6" s="88"/>
      <c r="H6" s="89">
        <f>IF($B6="","",AL6)</f>
        <v>2</v>
      </c>
      <c r="I6" s="34" t="str">
        <f>IF('基本情報'!J15="","",'基本情報'!J15)</f>
        <v>アナ：アナウンス部門</v>
      </c>
      <c r="J6" s="35"/>
      <c r="K6" s="35"/>
      <c r="L6" s="35"/>
      <c r="M6" s="35"/>
      <c r="N6" s="35"/>
      <c r="O6" s="35"/>
      <c r="P6" s="35"/>
      <c r="AH6" s="13" t="s">
        <v>63</v>
      </c>
      <c r="AI6" s="13" t="s">
        <v>747</v>
      </c>
      <c r="AJ6" s="13">
        <v>2</v>
      </c>
      <c r="AL6" s="13">
        <v>2</v>
      </c>
    </row>
    <row r="7" spans="1:38" s="13" customFormat="1" ht="15" customHeight="1">
      <c r="A7" s="22"/>
      <c r="B7" s="154" t="str">
        <f>IF('基本情報'!I16="","",'基本情報'!I16)</f>
        <v>朗読</v>
      </c>
      <c r="C7" s="237"/>
      <c r="D7" s="90" t="str">
        <f t="shared" si="0"/>
        <v>織田　太朗</v>
      </c>
      <c r="E7" s="91" t="str">
        <f t="shared" si="0"/>
        <v>ｵﾀﾞ ﾀﾛｳ</v>
      </c>
      <c r="F7" s="90">
        <f t="shared" si="0"/>
        <v>3</v>
      </c>
      <c r="G7" s="92">
        <f>IF($B7="","",AK7)</f>
        <v>3</v>
      </c>
      <c r="H7" s="93">
        <f>IF($B7="","",AL7)</f>
        <v>1</v>
      </c>
      <c r="I7" s="34" t="str">
        <f>IF('基本情報'!J16="","",'基本情報'!J16)</f>
        <v>朗読：朗読部門</v>
      </c>
      <c r="J7" s="35"/>
      <c r="K7" s="35"/>
      <c r="L7" s="35"/>
      <c r="M7" s="35"/>
      <c r="N7" s="35"/>
      <c r="O7" s="35"/>
      <c r="P7" s="35"/>
      <c r="AH7" s="13" t="s">
        <v>35</v>
      </c>
      <c r="AI7" s="13" t="s">
        <v>748</v>
      </c>
      <c r="AJ7" s="13">
        <v>3</v>
      </c>
      <c r="AK7" s="13">
        <v>3</v>
      </c>
      <c r="AL7" s="13">
        <v>1</v>
      </c>
    </row>
    <row r="8" spans="1:35" s="13" customFormat="1" ht="15" customHeight="1">
      <c r="A8" s="22"/>
      <c r="B8" s="154" t="str">
        <f>IF('基本情報'!I17="","",'基本情報'!I17)</f>
        <v>ラジオ</v>
      </c>
      <c r="C8" s="237"/>
      <c r="D8" s="90" t="str">
        <f aca="true" t="shared" si="1" ref="D8:E12">IF($B8="","",AH8)</f>
        <v>お昼だよ純心弁当</v>
      </c>
      <c r="E8" s="91" t="str">
        <f t="shared" si="1"/>
        <v>ｵﾋﾙﾀﾞﾖｼﾞｭﾝｼﾝﾍﾞﾝﾄｳ</v>
      </c>
      <c r="F8" s="90"/>
      <c r="G8" s="92"/>
      <c r="H8" s="93"/>
      <c r="I8" s="34" t="str">
        <f>IF('基本情報'!J17="","",'基本情報'!J17)</f>
        <v>ラジオ：ラジオ部門</v>
      </c>
      <c r="J8" s="35"/>
      <c r="K8" s="35"/>
      <c r="L8" s="35"/>
      <c r="M8" s="35"/>
      <c r="N8" s="35"/>
      <c r="O8" s="35"/>
      <c r="P8" s="35"/>
      <c r="AH8" s="13" t="s">
        <v>23</v>
      </c>
      <c r="AI8" s="13" t="s">
        <v>749</v>
      </c>
    </row>
    <row r="9" spans="1:35" s="13" customFormat="1" ht="15" customHeight="1">
      <c r="A9" s="22"/>
      <c r="B9" s="154" t="str">
        <f>IF('基本情報'!I18="","",'基本情報'!I18)</f>
        <v>テレビ</v>
      </c>
      <c r="C9" s="237"/>
      <c r="D9" s="90" t="str">
        <f t="shared" si="1"/>
        <v>ＰＡＴＩＥＮＴ</v>
      </c>
      <c r="E9" s="91" t="str">
        <f t="shared" si="1"/>
        <v>ﾍﾟｲｼｪﾝﾄ</v>
      </c>
      <c r="F9" s="90"/>
      <c r="G9" s="92"/>
      <c r="H9" s="93"/>
      <c r="I9" s="34" t="str">
        <f>IF('基本情報'!J18="","",'基本情報'!J18)</f>
        <v>テレビ：テレビ部門</v>
      </c>
      <c r="J9" s="35"/>
      <c r="K9" s="35"/>
      <c r="L9" s="35"/>
      <c r="M9" s="35"/>
      <c r="N9" s="35"/>
      <c r="O9" s="35"/>
      <c r="P9" s="35"/>
      <c r="AH9" s="13" t="s">
        <v>24</v>
      </c>
      <c r="AI9" s="13" t="s">
        <v>750</v>
      </c>
    </row>
    <row r="10" spans="1:35" s="13" customFormat="1" ht="15" customHeight="1">
      <c r="A10" s="22"/>
      <c r="B10" s="154">
        <f>IF('基本情報'!I19="","",'基本情報'!I19)</f>
      </c>
      <c r="C10" s="237"/>
      <c r="D10" s="90">
        <f t="shared" si="1"/>
      </c>
      <c r="E10" s="91">
        <f t="shared" si="1"/>
      </c>
      <c r="F10" s="90"/>
      <c r="G10" s="92"/>
      <c r="H10" s="93"/>
      <c r="I10" s="34">
        <f>IF('基本情報'!J19="","",'基本情報'!J19)</f>
      </c>
      <c r="J10" s="35"/>
      <c r="K10" s="35"/>
      <c r="L10" s="35"/>
      <c r="M10" s="35"/>
      <c r="N10" s="35"/>
      <c r="O10" s="35"/>
      <c r="P10" s="35"/>
      <c r="AH10" s="13" t="s">
        <v>25</v>
      </c>
      <c r="AI10" s="13" t="s">
        <v>751</v>
      </c>
    </row>
    <row r="11" spans="1:35" s="13" customFormat="1" ht="15" customHeight="1">
      <c r="A11" s="22"/>
      <c r="B11" s="154">
        <f>IF('基本情報'!I20="","",'基本情報'!I20)</f>
      </c>
      <c r="C11" s="237"/>
      <c r="D11" s="90">
        <f t="shared" si="1"/>
      </c>
      <c r="E11" s="91">
        <f t="shared" si="1"/>
      </c>
      <c r="F11" s="90"/>
      <c r="G11" s="92"/>
      <c r="H11" s="93"/>
      <c r="I11" s="34">
        <f>IF('基本情報'!J20="","",'基本情報'!J20)</f>
      </c>
      <c r="J11" s="35"/>
      <c r="K11" s="35"/>
      <c r="L11" s="35"/>
      <c r="M11" s="35"/>
      <c r="N11" s="35"/>
      <c r="O11" s="35"/>
      <c r="P11" s="35"/>
      <c r="AH11" s="13" t="s">
        <v>26</v>
      </c>
      <c r="AI11" s="13" t="s">
        <v>752</v>
      </c>
    </row>
    <row r="12" spans="1:35" s="13" customFormat="1" ht="15" customHeight="1" thickBot="1">
      <c r="A12" s="22"/>
      <c r="B12" s="155">
        <f>IF('基本情報'!I21="","",'基本情報'!I21)</f>
      </c>
      <c r="C12" s="237"/>
      <c r="D12" s="94">
        <f t="shared" si="1"/>
      </c>
      <c r="E12" s="95">
        <f t="shared" si="1"/>
      </c>
      <c r="F12" s="94"/>
      <c r="G12" s="96"/>
      <c r="H12" s="97"/>
      <c r="I12" s="34">
        <f>IF('基本情報'!J21="","",'基本情報'!J21)</f>
      </c>
      <c r="J12" s="35"/>
      <c r="K12" s="35"/>
      <c r="L12" s="35"/>
      <c r="M12" s="35"/>
      <c r="N12" s="35" t="s">
        <v>43</v>
      </c>
      <c r="O12" s="35"/>
      <c r="P12" s="35"/>
      <c r="AH12" s="13" t="s">
        <v>27</v>
      </c>
      <c r="AI12" s="13" t="s">
        <v>753</v>
      </c>
    </row>
    <row r="13" spans="1:35" s="13" customFormat="1" ht="15" customHeight="1">
      <c r="A13" s="22"/>
      <c r="B13" s="156" t="s">
        <v>21</v>
      </c>
      <c r="C13" s="30">
        <v>1</v>
      </c>
      <c r="D13" s="101"/>
      <c r="E13" s="102"/>
      <c r="F13" s="101"/>
      <c r="G13" s="39"/>
      <c r="H13" s="113"/>
      <c r="AH13" s="13">
        <v>1</v>
      </c>
      <c r="AI13" s="99" t="s">
        <v>45</v>
      </c>
    </row>
    <row r="14" spans="1:35" s="13" customFormat="1" ht="15" customHeight="1">
      <c r="A14" s="22"/>
      <c r="B14" s="157" t="s">
        <v>21</v>
      </c>
      <c r="C14" s="14">
        <v>2</v>
      </c>
      <c r="D14" s="103"/>
      <c r="E14" s="104"/>
      <c r="F14" s="103"/>
      <c r="G14" s="40"/>
      <c r="H14" s="112"/>
      <c r="AH14" s="13">
        <v>2</v>
      </c>
      <c r="AI14" s="99" t="s">
        <v>46</v>
      </c>
    </row>
    <row r="15" spans="1:35" s="13" customFormat="1" ht="15" customHeight="1" thickBot="1">
      <c r="A15" s="22"/>
      <c r="B15" s="157" t="s">
        <v>21</v>
      </c>
      <c r="C15" s="14">
        <v>3</v>
      </c>
      <c r="D15" s="103"/>
      <c r="E15" s="104"/>
      <c r="F15" s="103"/>
      <c r="G15" s="40"/>
      <c r="H15" s="112"/>
      <c r="AI15" s="99"/>
    </row>
    <row r="16" spans="1:35" s="13" customFormat="1" ht="15" customHeight="1" hidden="1" thickBot="1">
      <c r="A16" s="22"/>
      <c r="B16" s="157" t="s">
        <v>21</v>
      </c>
      <c r="C16" s="14">
        <v>4</v>
      </c>
      <c r="D16" s="103"/>
      <c r="E16" s="104"/>
      <c r="F16" s="103"/>
      <c r="G16" s="40"/>
      <c r="H16" s="112"/>
      <c r="AI16" s="99"/>
    </row>
    <row r="17" spans="1:35" s="13" customFormat="1" ht="15" customHeight="1" thickTop="1">
      <c r="A17" s="22"/>
      <c r="B17" s="158" t="s">
        <v>5</v>
      </c>
      <c r="C17" s="32">
        <v>1</v>
      </c>
      <c r="D17" s="105"/>
      <c r="E17" s="106"/>
      <c r="F17" s="119"/>
      <c r="G17" s="120"/>
      <c r="H17" s="121"/>
      <c r="I17" s="36" t="s">
        <v>44</v>
      </c>
      <c r="J17" s="239" t="str">
        <f>'基本情報'!R6</f>
        <v>1：『ミゲル・ストリート』V.S.ナイポール著，小沢自然・小野正嗣 訳（岩波文庫）</v>
      </c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13">
        <v>1</v>
      </c>
      <c r="AI17" s="100" t="str">
        <f>IF('基本情報'!B6="","",'基本情報'!B6)</f>
        <v>ミゲル・ストリート</v>
      </c>
    </row>
    <row r="18" spans="1:35" s="13" customFormat="1" ht="15" customHeight="1">
      <c r="A18" s="22"/>
      <c r="B18" s="157" t="s">
        <v>5</v>
      </c>
      <c r="C18" s="14">
        <v>2</v>
      </c>
      <c r="D18" s="103"/>
      <c r="E18" s="104"/>
      <c r="F18" s="122"/>
      <c r="G18" s="123"/>
      <c r="H18" s="124"/>
      <c r="I18" s="37"/>
      <c r="J18" s="231" t="str">
        <f>'基本情報'!R7</f>
        <v>2：『廉太郎ノオト』谷津矢車著（中央公論新社）</v>
      </c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13">
        <v>2</v>
      </c>
      <c r="AI18" s="100" t="str">
        <f>IF('基本情報'!B7="","",'基本情報'!B7)</f>
        <v>廉太郎ノオト</v>
      </c>
    </row>
    <row r="19" spans="1:35" s="13" customFormat="1" ht="15" customHeight="1" thickBot="1">
      <c r="A19" s="22"/>
      <c r="B19" s="157" t="s">
        <v>5</v>
      </c>
      <c r="C19" s="14">
        <v>3</v>
      </c>
      <c r="D19" s="103"/>
      <c r="E19" s="104"/>
      <c r="F19" s="122"/>
      <c r="G19" s="123"/>
      <c r="H19" s="124"/>
      <c r="I19" s="37"/>
      <c r="J19" s="231" t="str">
        <f>'基本情報'!R8</f>
        <v>3：『ナミヤ雑貨店の奇蹟』東野圭吾著（角川文庫）</v>
      </c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13">
        <v>3</v>
      </c>
      <c r="AI19" s="100" t="str">
        <f>IF('基本情報'!B8="","",'基本情報'!B8)</f>
        <v>ナミヤ雑貨店の奇蹟</v>
      </c>
    </row>
    <row r="20" spans="1:35" s="13" customFormat="1" ht="15" customHeight="1" hidden="1" thickBot="1">
      <c r="A20" s="22"/>
      <c r="B20" s="159" t="s">
        <v>5</v>
      </c>
      <c r="C20" s="33">
        <v>4</v>
      </c>
      <c r="D20" s="107"/>
      <c r="E20" s="108"/>
      <c r="F20" s="125"/>
      <c r="G20" s="126"/>
      <c r="H20" s="127"/>
      <c r="I20" s="38"/>
      <c r="AH20" s="13">
        <v>4</v>
      </c>
      <c r="AI20" s="100" t="str">
        <f>IF('基本情報'!B9="","",'基本情報'!B9)</f>
        <v>野良猫を尊敬した日</v>
      </c>
    </row>
    <row r="21" spans="1:35" s="13" customFormat="1" ht="15" customHeight="1" thickTop="1">
      <c r="A21" s="22"/>
      <c r="B21" s="158" t="str">
        <f>$B$8</f>
        <v>ラジオ</v>
      </c>
      <c r="C21" s="32">
        <v>1</v>
      </c>
      <c r="D21" s="105"/>
      <c r="E21" s="106"/>
      <c r="F21" s="44"/>
      <c r="G21" s="42"/>
      <c r="H21" s="45"/>
      <c r="J21" s="231" t="str">
        <f>'基本情報'!R9</f>
        <v>4：『野良猫を尊敬した日』穂村 弘著（講談社文庫）</v>
      </c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13">
        <v>5</v>
      </c>
      <c r="AI21" s="100">
        <f>IF('基本情報'!B10="","",'基本情報'!B10)</f>
      </c>
    </row>
    <row r="22" spans="1:35" s="13" customFormat="1" ht="15" customHeight="1" thickBot="1">
      <c r="A22" s="22"/>
      <c r="B22" s="157" t="str">
        <f>$B$8</f>
        <v>ラジオ</v>
      </c>
      <c r="C22" s="14">
        <v>2</v>
      </c>
      <c r="D22" s="103"/>
      <c r="E22" s="104"/>
      <c r="F22" s="46"/>
      <c r="G22" s="40"/>
      <c r="H22" s="47"/>
      <c r="J22" s="232">
        <f>'基本情報'!R10</f>
      </c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I22" s="99"/>
    </row>
    <row r="23" spans="1:35" s="13" customFormat="1" ht="15" customHeight="1" hidden="1" thickBot="1">
      <c r="A23" s="22"/>
      <c r="B23" s="159" t="str">
        <f>$B$8</f>
        <v>ラジオ</v>
      </c>
      <c r="C23" s="33">
        <v>3</v>
      </c>
      <c r="D23" s="109"/>
      <c r="E23" s="108"/>
      <c r="F23" s="48"/>
      <c r="G23" s="41"/>
      <c r="H23" s="49"/>
      <c r="AI23" s="99"/>
    </row>
    <row r="24" spans="1:35" s="13" customFormat="1" ht="15" customHeight="1" thickTop="1">
      <c r="A24" s="22"/>
      <c r="B24" s="158" t="str">
        <f>$B$9</f>
        <v>テレビ</v>
      </c>
      <c r="C24" s="32">
        <v>1</v>
      </c>
      <c r="D24" s="105"/>
      <c r="E24" s="106"/>
      <c r="F24" s="44"/>
      <c r="G24" s="42"/>
      <c r="H24" s="45"/>
      <c r="AI24" s="99"/>
    </row>
    <row r="25" spans="1:35" s="13" customFormat="1" ht="15" customHeight="1">
      <c r="A25" s="22"/>
      <c r="B25" s="157" t="str">
        <f>$B$9</f>
        <v>テレビ</v>
      </c>
      <c r="C25" s="14">
        <v>2</v>
      </c>
      <c r="D25" s="103"/>
      <c r="E25" s="104"/>
      <c r="F25" s="46"/>
      <c r="G25" s="40"/>
      <c r="H25" s="47"/>
      <c r="AI25" s="99"/>
    </row>
    <row r="26" spans="1:35" s="13" customFormat="1" ht="15" customHeight="1" hidden="1" thickBot="1">
      <c r="A26" s="22"/>
      <c r="B26" s="159" t="str">
        <f>$B$9</f>
        <v>テレビ</v>
      </c>
      <c r="C26" s="33">
        <v>3</v>
      </c>
      <c r="D26" s="107"/>
      <c r="E26" s="108"/>
      <c r="F26" s="48"/>
      <c r="G26" s="41"/>
      <c r="H26" s="49"/>
      <c r="AI26" s="99"/>
    </row>
    <row r="27" spans="1:35" s="13" customFormat="1" ht="15" customHeight="1" hidden="1" thickTop="1">
      <c r="A27" s="22"/>
      <c r="B27" s="158">
        <f>$B$10</f>
      </c>
      <c r="C27" s="32">
        <v>1</v>
      </c>
      <c r="D27" s="105"/>
      <c r="E27" s="106"/>
      <c r="F27" s="44"/>
      <c r="G27" s="42"/>
      <c r="H27" s="45"/>
      <c r="AI27" s="99"/>
    </row>
    <row r="28" spans="1:35" s="13" customFormat="1" ht="15" customHeight="1" hidden="1">
      <c r="A28" s="22"/>
      <c r="B28" s="157">
        <f>$B$10</f>
      </c>
      <c r="C28" s="14">
        <v>2</v>
      </c>
      <c r="D28" s="103"/>
      <c r="E28" s="104"/>
      <c r="F28" s="46"/>
      <c r="G28" s="40"/>
      <c r="H28" s="47"/>
      <c r="AI28" s="99"/>
    </row>
    <row r="29" spans="1:35" s="13" customFormat="1" ht="15" customHeight="1" hidden="1" thickBot="1">
      <c r="A29" s="22"/>
      <c r="B29" s="159">
        <f>$B$10</f>
      </c>
      <c r="C29" s="33">
        <v>3</v>
      </c>
      <c r="D29" s="107"/>
      <c r="E29" s="108"/>
      <c r="F29" s="48"/>
      <c r="G29" s="41"/>
      <c r="H29" s="49"/>
      <c r="AI29" s="99"/>
    </row>
    <row r="30" spans="1:35" s="13" customFormat="1" ht="15" customHeight="1" hidden="1" thickTop="1">
      <c r="A30" s="22"/>
      <c r="B30" s="158">
        <f>$B$11</f>
      </c>
      <c r="C30" s="32">
        <v>1</v>
      </c>
      <c r="D30" s="105"/>
      <c r="E30" s="106"/>
      <c r="F30" s="44"/>
      <c r="G30" s="42"/>
      <c r="H30" s="45"/>
      <c r="AI30" s="99"/>
    </row>
    <row r="31" spans="1:35" s="13" customFormat="1" ht="15" customHeight="1" hidden="1">
      <c r="A31" s="22"/>
      <c r="B31" s="157">
        <f>$B$11</f>
      </c>
      <c r="C31" s="14">
        <v>2</v>
      </c>
      <c r="D31" s="103"/>
      <c r="E31" s="104"/>
      <c r="F31" s="46"/>
      <c r="G31" s="40"/>
      <c r="H31" s="47"/>
      <c r="AI31" s="99"/>
    </row>
    <row r="32" spans="1:35" s="13" customFormat="1" ht="15" customHeight="1" hidden="1" thickBot="1">
      <c r="A32" s="22"/>
      <c r="B32" s="159">
        <f>$B$11</f>
      </c>
      <c r="C32" s="33">
        <v>3</v>
      </c>
      <c r="D32" s="107"/>
      <c r="E32" s="108"/>
      <c r="F32" s="48"/>
      <c r="G32" s="41"/>
      <c r="H32" s="49"/>
      <c r="AI32" s="99"/>
    </row>
    <row r="33" spans="1:35" s="13" customFormat="1" ht="15" customHeight="1" hidden="1" thickBot="1" thickTop="1">
      <c r="A33" s="22"/>
      <c r="B33" s="160" t="s">
        <v>22</v>
      </c>
      <c r="C33" s="31">
        <v>1</v>
      </c>
      <c r="D33" s="110"/>
      <c r="E33" s="111"/>
      <c r="F33" s="50"/>
      <c r="G33" s="43"/>
      <c r="H33" s="51"/>
      <c r="AI33" s="99"/>
    </row>
  </sheetData>
  <sheetProtection password="DB19" sheet="1" selectLockedCells="1"/>
  <mergeCells count="9">
    <mergeCell ref="J19:AG19"/>
    <mergeCell ref="J21:AG21"/>
    <mergeCell ref="J22:AG22"/>
    <mergeCell ref="B1:H1"/>
    <mergeCell ref="F5:G5"/>
    <mergeCell ref="C6:C12"/>
    <mergeCell ref="B2:H2"/>
    <mergeCell ref="J17:AG17"/>
    <mergeCell ref="J18:AG18"/>
  </mergeCells>
  <dataValidations count="4">
    <dataValidation allowBlank="1" showInputMessage="1" showErrorMessage="1" imeMode="halfKatakana" sqref="E6:E33"/>
    <dataValidation allowBlank="1" showInputMessage="1" showErrorMessage="1" imeMode="hiragana" sqref="H21:H33 H6:H12"/>
    <dataValidation allowBlank="1" showInputMessage="1" showErrorMessage="1" imeMode="halfAlpha" sqref="F6:G33 H13:H20"/>
    <dataValidation errorStyle="warning" type="textLength" allowBlank="1" showInputMessage="1" showErrorMessage="1" error="タイトルは15文字以内です。" imeMode="hiragana" sqref="D6:D33">
      <formula1>0</formula1>
      <formula2>15</formula2>
    </dataValidation>
  </dataValidations>
  <printOptions/>
  <pageMargins left="0.7868055555555555" right="0.7868055555555555" top="0.9840277777777778" bottom="0.9840277777777778" header="0.5118055555555556" footer="0.5118055555555556"/>
  <pageSetup horizontalDpi="600" verticalDpi="600"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J46" sqref="J46"/>
    </sheetView>
  </sheetViews>
  <sheetFormatPr defaultColWidth="9.140625" defaultRowHeight="15"/>
  <cols>
    <col min="1" max="1" width="2.57421875" style="53" customWidth="1"/>
    <col min="2" max="2" width="18.7109375" style="61" customWidth="1"/>
    <col min="3" max="3" width="21.8515625" style="61" customWidth="1"/>
    <col min="4" max="5" width="6.28125" style="62" customWidth="1"/>
    <col min="6" max="6" width="28.140625" style="61" customWidth="1"/>
    <col min="7" max="16384" width="9.00390625" style="53" customWidth="1"/>
  </cols>
  <sheetData>
    <row r="1" spans="1:11" ht="18.75" customHeight="1">
      <c r="A1" s="52"/>
      <c r="B1" s="275" t="str">
        <f>'1 学校情報'!C1&amp;"鹿児島県予選大会　参加申込書"</f>
        <v>第45回九州高校放送コンテスト鹿児島県予選大会　参加申込書</v>
      </c>
      <c r="C1" s="275"/>
      <c r="D1" s="275"/>
      <c r="E1" s="275"/>
      <c r="F1" s="275"/>
      <c r="G1" s="52"/>
      <c r="H1" s="5">
        <v>2</v>
      </c>
      <c r="I1" s="52"/>
      <c r="J1" s="52"/>
      <c r="K1" s="52"/>
    </row>
    <row r="2" spans="1:11" ht="9" customHeight="1">
      <c r="A2" s="52"/>
      <c r="B2" s="85"/>
      <c r="C2" s="85"/>
      <c r="D2" s="85"/>
      <c r="E2" s="85"/>
      <c r="F2" s="85"/>
      <c r="G2" s="52"/>
      <c r="H2" s="52"/>
      <c r="I2" s="52"/>
      <c r="J2" s="52"/>
      <c r="K2" s="52"/>
    </row>
    <row r="3" spans="1:6" ht="14.25">
      <c r="A3" s="244" t="str">
        <f>IF('基本情報'!J23="","",'基本情報'!J23)</f>
        <v>【アナウンス部門】</v>
      </c>
      <c r="B3" s="244"/>
      <c r="C3" s="54"/>
      <c r="D3" s="55"/>
      <c r="E3" s="55"/>
      <c r="F3" s="54"/>
    </row>
    <row r="4" spans="1:6" s="83" customFormat="1" ht="7.5" customHeight="1" thickBot="1">
      <c r="A4" s="82"/>
      <c r="B4" s="83" t="s">
        <v>47</v>
      </c>
      <c r="C4" s="84" t="s">
        <v>48</v>
      </c>
      <c r="D4" s="84" t="s">
        <v>49</v>
      </c>
      <c r="E4" s="84" t="s">
        <v>50</v>
      </c>
      <c r="F4" s="84"/>
    </row>
    <row r="5" spans="1:6" s="66" customFormat="1" ht="18.75" customHeight="1">
      <c r="A5" s="80">
        <v>1</v>
      </c>
      <c r="B5" s="67">
        <f>IF('２ エントリー'!D13="","",'２ エントリー'!D13)</f>
      </c>
      <c r="C5" s="68">
        <f>IF('２ エントリー'!E13="","",'２ エントリー'!E13)</f>
      </c>
      <c r="D5" s="74">
        <f>IF('２ エントリー'!F13="","",'２ エントリー'!F13)</f>
      </c>
      <c r="E5" s="75">
        <f>IF('２ エントリー'!H13="","",VLOOKUP('２ エントリー'!H13,'２ エントリー'!$AH$13:$AI$14,2))</f>
      </c>
      <c r="F5" s="70"/>
    </row>
    <row r="6" spans="1:6" s="66" customFormat="1" ht="18.75" customHeight="1">
      <c r="A6" s="80">
        <v>2</v>
      </c>
      <c r="B6" s="71">
        <f>IF('２ エントリー'!D14="","",'２ エントリー'!D14)</f>
      </c>
      <c r="C6" s="63">
        <f>IF('２ エントリー'!E14="","",'２ エントリー'!E14)</f>
      </c>
      <c r="D6" s="76">
        <f>IF('２ エントリー'!F14="","",'２ エントリー'!F14)</f>
      </c>
      <c r="E6" s="77">
        <f>IF('２ エントリー'!H14="","",VLOOKUP('２ エントリー'!H14,'２ エントリー'!$AH$13:$AI$14,2))</f>
      </c>
      <c r="F6" s="70"/>
    </row>
    <row r="7" spans="1:6" s="66" customFormat="1" ht="18.75" customHeight="1" thickBot="1">
      <c r="A7" s="80">
        <v>3</v>
      </c>
      <c r="B7" s="73">
        <f>IF('２ エントリー'!D15="","",'２ エントリー'!D15)</f>
      </c>
      <c r="C7" s="64">
        <f>IF('２ エントリー'!E15="","",'２ エントリー'!E15)</f>
      </c>
      <c r="D7" s="78">
        <f>IF('２ エントリー'!F15="","",'２ エントリー'!F15)</f>
      </c>
      <c r="E7" s="79">
        <f>IF('２ エントリー'!H15="","",VLOOKUP('２ エントリー'!H15,'２ エントリー'!$AH$13:$AI$14,2))</f>
      </c>
      <c r="F7" s="70"/>
    </row>
    <row r="8" spans="1:6" s="66" customFormat="1" ht="18.75" customHeight="1" hidden="1" thickBot="1">
      <c r="A8" s="80">
        <v>4</v>
      </c>
      <c r="B8" s="179">
        <f>IF('２ エントリー'!D16="","",'２ エントリー'!D16)</f>
      </c>
      <c r="C8" s="180">
        <f>IF('２ エントリー'!E16="","",'２ エントリー'!E16)</f>
      </c>
      <c r="D8" s="181">
        <f>IF('２ エントリー'!F16="","",'２ エントリー'!F16)</f>
      </c>
      <c r="E8" s="182">
        <f>IF('２ エントリー'!H16="","",VLOOKUP('２ エントリー'!H16,'２ エントリー'!$AH$13:$AI$14,2))</f>
      </c>
      <c r="F8" s="70"/>
    </row>
    <row r="9" spans="2:6" ht="9" customHeight="1">
      <c r="B9" s="57"/>
      <c r="C9" s="57"/>
      <c r="D9" s="58"/>
      <c r="E9" s="58"/>
      <c r="F9" s="56"/>
    </row>
    <row r="10" spans="1:6" ht="14.25">
      <c r="A10" s="244" t="str">
        <f>IF('基本情報'!J24="","",'基本情報'!J24)</f>
        <v>【朗読部門】</v>
      </c>
      <c r="B10" s="244"/>
      <c r="C10" s="57"/>
      <c r="D10" s="58"/>
      <c r="E10" s="58"/>
      <c r="F10" s="56"/>
    </row>
    <row r="11" spans="1:6" s="83" customFormat="1" ht="7.5" customHeight="1" thickBot="1">
      <c r="A11" s="82"/>
      <c r="B11" s="83" t="s">
        <v>47</v>
      </c>
      <c r="C11" s="84" t="s">
        <v>52</v>
      </c>
      <c r="D11" s="84" t="s">
        <v>49</v>
      </c>
      <c r="E11" s="84" t="s">
        <v>50</v>
      </c>
      <c r="F11" s="84"/>
    </row>
    <row r="12" spans="1:6" s="66" customFormat="1" ht="18.75" customHeight="1">
      <c r="A12" s="80">
        <v>1</v>
      </c>
      <c r="B12" s="67">
        <f>IF('２ エントリー'!D17="","",'２ エントリー'!D17)</f>
      </c>
      <c r="C12" s="68">
        <f>IF('２ エントリー'!E17="","",'２ エントリー'!E17)</f>
      </c>
      <c r="D12" s="74">
        <f>IF('２ エントリー'!F17="","",'２ エントリー'!F17)</f>
      </c>
      <c r="E12" s="74">
        <f>IF('２ エントリー'!H17="","",VLOOKUP('２ エントリー'!H17,'２ エントリー'!$AH$13:$AI$14,2))</f>
      </c>
      <c r="F12" s="69">
        <f>IF('２ エントリー'!G17="","",VLOOKUP('２ エントリー'!G17,'２ エントリー'!$AH$17:$AI$21,2))</f>
      </c>
    </row>
    <row r="13" spans="1:6" s="66" customFormat="1" ht="18.75" customHeight="1">
      <c r="A13" s="80">
        <v>2</v>
      </c>
      <c r="B13" s="71">
        <f>IF('２ エントリー'!D18="","",'２ エントリー'!D18)</f>
      </c>
      <c r="C13" s="63">
        <f>IF('２ エントリー'!E18="","",'２ エントリー'!E18)</f>
      </c>
      <c r="D13" s="76">
        <f>IF('２ エントリー'!F18="","",'２ エントリー'!F18)</f>
      </c>
      <c r="E13" s="76">
        <f>IF('２ エントリー'!H18="","",VLOOKUP('２ エントリー'!H18,'２ エントリー'!$AH$13:$AI$14,2))</f>
      </c>
      <c r="F13" s="72">
        <f>IF('２ エントリー'!G18="","",VLOOKUP('２ エントリー'!G18,'２ エントリー'!$AH$17:$AI$21,2))</f>
      </c>
    </row>
    <row r="14" spans="1:6" s="66" customFormat="1" ht="18.75" customHeight="1" thickBot="1">
      <c r="A14" s="80">
        <v>3</v>
      </c>
      <c r="B14" s="73">
        <f>IF('２ エントリー'!D19="","",'２ エントリー'!D19)</f>
      </c>
      <c r="C14" s="64">
        <f>IF('２ エントリー'!E19="","",'２ エントリー'!E19)</f>
      </c>
      <c r="D14" s="78">
        <f>IF('２ エントリー'!F19="","",'２ エントリー'!F19)</f>
      </c>
      <c r="E14" s="78">
        <f>IF('２ エントリー'!H19="","",VLOOKUP('２ エントリー'!H19,'２ エントリー'!$AH$13:$AI$14,2))</f>
      </c>
      <c r="F14" s="65">
        <f>IF('２ エントリー'!G19="","",VLOOKUP('２ エントリー'!G19,'２ エントリー'!$AH$17:$AI$21,2))</f>
      </c>
    </row>
    <row r="15" spans="1:6" s="66" customFormat="1" ht="18.75" customHeight="1" hidden="1" thickBot="1">
      <c r="A15" s="80">
        <v>4</v>
      </c>
      <c r="B15" s="179">
        <f>IF('２ エントリー'!D20="","",'２ エントリー'!D20)</f>
      </c>
      <c r="C15" s="180">
        <f>IF('２ エントリー'!E20="","",'２ エントリー'!E20)</f>
      </c>
      <c r="D15" s="181">
        <f>IF('２ エントリー'!F20="","",'２ エントリー'!F20)</f>
      </c>
      <c r="E15" s="181">
        <f>IF('２ エントリー'!H20="","",VLOOKUP('２ エントリー'!H20,'２ エントリー'!$AH$13:$AI$14,2))</f>
      </c>
      <c r="F15" s="183">
        <f>IF('２ エントリー'!G20="","",VLOOKUP('２ エントリー'!G20,'２ エントリー'!$AH$17:$AI$21,2))</f>
      </c>
    </row>
    <row r="16" spans="2:13" ht="9" customHeight="1">
      <c r="B16" s="57"/>
      <c r="C16" s="57"/>
      <c r="D16" s="58"/>
      <c r="E16" s="58"/>
      <c r="F16" s="57"/>
      <c r="M16" s="66"/>
    </row>
    <row r="17" spans="1:13" ht="14.25">
      <c r="A17" s="244" t="str">
        <f>IF('基本情報'!J25="","",'基本情報'!J25)</f>
        <v>【ラジオ番組部門】</v>
      </c>
      <c r="B17" s="244"/>
      <c r="C17" s="244"/>
      <c r="D17" s="58"/>
      <c r="E17" s="58"/>
      <c r="F17" s="57"/>
      <c r="M17" s="66"/>
    </row>
    <row r="18" spans="1:13" s="83" customFormat="1" ht="7.5" customHeight="1" thickBot="1">
      <c r="A18" s="82"/>
      <c r="B18" s="243" t="s">
        <v>51</v>
      </c>
      <c r="C18" s="243"/>
      <c r="D18" s="243" t="s">
        <v>52</v>
      </c>
      <c r="E18" s="243"/>
      <c r="F18" s="243"/>
      <c r="M18" s="66"/>
    </row>
    <row r="19" spans="1:13" s="80" customFormat="1" ht="18.75" customHeight="1">
      <c r="A19" s="80">
        <v>1</v>
      </c>
      <c r="B19" s="272">
        <f>IF('２ エントリー'!D21="","",'２ エントリー'!D21)</f>
      </c>
      <c r="C19" s="269"/>
      <c r="D19" s="269">
        <f>IF('２ エントリー'!E21="","",'２ エントリー'!E21)</f>
      </c>
      <c r="E19" s="269"/>
      <c r="F19" s="270"/>
      <c r="M19" s="66"/>
    </row>
    <row r="20" spans="1:6" s="80" customFormat="1" ht="18.75" customHeight="1" thickBot="1">
      <c r="A20" s="80">
        <v>2</v>
      </c>
      <c r="B20" s="252">
        <f>IF('２ エントリー'!D22="","",'２ エントリー'!D22)</f>
      </c>
      <c r="C20" s="253"/>
      <c r="D20" s="253">
        <f>IF('２ エントリー'!E22="","",'２ エントリー'!E22)</f>
      </c>
      <c r="E20" s="253"/>
      <c r="F20" s="254"/>
    </row>
    <row r="21" spans="1:6" s="80" customFormat="1" ht="18.75" customHeight="1" hidden="1" thickBot="1">
      <c r="A21" s="80">
        <v>3</v>
      </c>
      <c r="B21" s="273">
        <f>IF('２ エントリー'!D23="","",'２ エントリー'!D23)</f>
      </c>
      <c r="C21" s="274"/>
      <c r="D21" s="274">
        <f>IF('２ エントリー'!E23="","",'２ エントリー'!E23)</f>
      </c>
      <c r="E21" s="274"/>
      <c r="F21" s="276"/>
    </row>
    <row r="22" spans="2:6" ht="9" customHeight="1">
      <c r="B22" s="173"/>
      <c r="C22" s="173"/>
      <c r="D22" s="58"/>
      <c r="E22" s="58"/>
      <c r="F22" s="57"/>
    </row>
    <row r="23" spans="1:6" ht="13.5" customHeight="1">
      <c r="A23" s="244" t="str">
        <f>IF('基本情報'!J26="","",'基本情報'!J26)</f>
        <v>【テレビ番組部門】</v>
      </c>
      <c r="B23" s="244"/>
      <c r="C23" s="244"/>
      <c r="D23" s="57"/>
      <c r="E23" s="59"/>
      <c r="F23" s="56"/>
    </row>
    <row r="24" spans="1:6" s="83" customFormat="1" ht="7.5" customHeight="1" thickBot="1">
      <c r="A24" s="82"/>
      <c r="B24" s="243" t="s">
        <v>51</v>
      </c>
      <c r="C24" s="243"/>
      <c r="D24" s="243" t="s">
        <v>52</v>
      </c>
      <c r="E24" s="243"/>
      <c r="F24" s="243"/>
    </row>
    <row r="25" spans="1:6" s="80" customFormat="1" ht="18.75" customHeight="1">
      <c r="A25" s="80">
        <v>1</v>
      </c>
      <c r="B25" s="272">
        <f>IF('２ エントリー'!D24="","",'２ エントリー'!D24)</f>
      </c>
      <c r="C25" s="269"/>
      <c r="D25" s="269">
        <f>IF('２ エントリー'!E24="","",'２ エントリー'!E24)</f>
      </c>
      <c r="E25" s="269"/>
      <c r="F25" s="270"/>
    </row>
    <row r="26" spans="1:6" s="80" customFormat="1" ht="18.75" customHeight="1" thickBot="1">
      <c r="A26" s="80">
        <v>2</v>
      </c>
      <c r="B26" s="252">
        <f>IF('２ エントリー'!D25="","",'２ エントリー'!D25)</f>
      </c>
      <c r="C26" s="253"/>
      <c r="D26" s="253">
        <f>IF('２ エントリー'!E25="","",'２ エントリー'!E25)</f>
      </c>
      <c r="E26" s="253"/>
      <c r="F26" s="254"/>
    </row>
    <row r="27" spans="1:6" s="80" customFormat="1" ht="18.75" customHeight="1" hidden="1" thickBot="1">
      <c r="A27" s="80">
        <v>3</v>
      </c>
      <c r="B27" s="273">
        <f>IF('２ エントリー'!D26="","",'２ エントリー'!D26)</f>
      </c>
      <c r="C27" s="274"/>
      <c r="D27" s="274">
        <f>IF('２ エントリー'!E26="","",'２ エントリー'!E26)</f>
      </c>
      <c r="E27" s="274"/>
      <c r="F27" s="276"/>
    </row>
    <row r="28" spans="2:6" ht="9" customHeight="1">
      <c r="B28" s="60"/>
      <c r="C28" s="60"/>
      <c r="D28" s="60"/>
      <c r="E28" s="60"/>
      <c r="F28" s="60"/>
    </row>
    <row r="29" spans="1:6" s="2" customFormat="1" ht="14.25" hidden="1">
      <c r="A29" s="244">
        <f>IF('基本情報'!J27="","",'基本情報'!J27)</f>
      </c>
      <c r="B29" s="244"/>
      <c r="C29" s="244"/>
      <c r="D29" s="57"/>
      <c r="E29" s="58"/>
      <c r="F29" s="57"/>
    </row>
    <row r="30" spans="2:6" s="82" customFormat="1" ht="7.5" customHeight="1" hidden="1" thickBot="1">
      <c r="B30" s="243" t="s">
        <v>53</v>
      </c>
      <c r="C30" s="243"/>
      <c r="D30" s="243" t="s">
        <v>48</v>
      </c>
      <c r="E30" s="243"/>
      <c r="F30" s="243"/>
    </row>
    <row r="31" spans="1:6" s="80" customFormat="1" ht="18.75" customHeight="1" hidden="1">
      <c r="A31" s="80">
        <v>1</v>
      </c>
      <c r="B31" s="272">
        <f>IF('２ エントリー'!D27="","",'２ エントリー'!D27)</f>
      </c>
      <c r="C31" s="269"/>
      <c r="D31" s="269">
        <f>IF('２ エントリー'!E27="","",'２ エントリー'!E27)</f>
      </c>
      <c r="E31" s="269"/>
      <c r="F31" s="270"/>
    </row>
    <row r="32" spans="1:6" s="80" customFormat="1" ht="18.75" customHeight="1" hidden="1">
      <c r="A32" s="80">
        <v>2</v>
      </c>
      <c r="B32" s="245">
        <f>IF('２ エントリー'!D28="","",'２ エントリー'!D28)</f>
      </c>
      <c r="C32" s="246"/>
      <c r="D32" s="246">
        <f>IF('２ エントリー'!E28="","",'２ エントリー'!E28)</f>
      </c>
      <c r="E32" s="246"/>
      <c r="F32" s="271"/>
    </row>
    <row r="33" spans="1:6" s="80" customFormat="1" ht="18.75" customHeight="1" hidden="1" thickBot="1">
      <c r="A33" s="80">
        <v>3</v>
      </c>
      <c r="B33" s="252">
        <f>IF('２ エントリー'!D29="","",'２ エントリー'!D29)</f>
      </c>
      <c r="C33" s="253"/>
      <c r="D33" s="253">
        <f>IF('２ エントリー'!E29="","",'２ エントリー'!E29)</f>
      </c>
      <c r="E33" s="253"/>
      <c r="F33" s="254"/>
    </row>
    <row r="34" spans="2:6" ht="9" customHeight="1" hidden="1">
      <c r="B34" s="60"/>
      <c r="C34" s="60"/>
      <c r="D34" s="60"/>
      <c r="E34" s="60"/>
      <c r="F34" s="60"/>
    </row>
    <row r="35" spans="1:6" s="2" customFormat="1" ht="14.25" hidden="1">
      <c r="A35" s="244">
        <f>IF('基本情報'!J28="","",'基本情報'!J28)</f>
      </c>
      <c r="B35" s="244"/>
      <c r="C35" s="244"/>
      <c r="D35" s="57"/>
      <c r="E35" s="58"/>
      <c r="F35" s="57"/>
    </row>
    <row r="36" spans="2:6" s="82" customFormat="1" ht="7.5" customHeight="1" hidden="1" thickBot="1">
      <c r="B36" s="243" t="s">
        <v>51</v>
      </c>
      <c r="C36" s="243"/>
      <c r="D36" s="243" t="s">
        <v>52</v>
      </c>
      <c r="E36" s="243"/>
      <c r="F36" s="243"/>
    </row>
    <row r="37" spans="1:6" s="80" customFormat="1" ht="18.75" customHeight="1" hidden="1">
      <c r="A37" s="80">
        <v>1</v>
      </c>
      <c r="B37" s="272">
        <f>IF('２ エントリー'!D30="","",'２ エントリー'!D30)</f>
      </c>
      <c r="C37" s="269"/>
      <c r="D37" s="269">
        <f>IF('２ エントリー'!E30="","",'２ エントリー'!E30)</f>
      </c>
      <c r="E37" s="269"/>
      <c r="F37" s="270"/>
    </row>
    <row r="38" spans="1:6" s="80" customFormat="1" ht="18.75" customHeight="1" hidden="1">
      <c r="A38" s="80">
        <v>2</v>
      </c>
      <c r="B38" s="245">
        <f>IF('２ エントリー'!D31="","",'２ エントリー'!D31)</f>
      </c>
      <c r="C38" s="246"/>
      <c r="D38" s="246">
        <f>IF('２ エントリー'!E31="","",'２ エントリー'!E31)</f>
      </c>
      <c r="E38" s="246"/>
      <c r="F38" s="271"/>
    </row>
    <row r="39" spans="1:6" s="80" customFormat="1" ht="18.75" customHeight="1" hidden="1" thickBot="1">
      <c r="A39" s="80">
        <v>3</v>
      </c>
      <c r="B39" s="252">
        <f>IF('２ エントリー'!D32="","",'２ エントリー'!D32)</f>
      </c>
      <c r="C39" s="253"/>
      <c r="D39" s="253">
        <f>IF('２ エントリー'!E32="","",'２ エントリー'!E32)</f>
      </c>
      <c r="E39" s="253"/>
      <c r="F39" s="254"/>
    </row>
    <row r="40" spans="2:6" ht="9" customHeight="1" hidden="1">
      <c r="B40" s="60"/>
      <c r="C40" s="60"/>
      <c r="D40" s="60"/>
      <c r="E40" s="60"/>
      <c r="F40" s="60"/>
    </row>
    <row r="41" spans="1:6" ht="14.25" hidden="1">
      <c r="A41" s="244">
        <f>IF('基本情報'!J29="","",'基本情報'!J29)</f>
      </c>
      <c r="B41" s="244"/>
      <c r="C41" s="244"/>
      <c r="D41" s="56"/>
      <c r="E41" s="59"/>
      <c r="F41" s="56"/>
    </row>
    <row r="42" spans="2:6" s="82" customFormat="1" ht="7.5" customHeight="1" hidden="1" thickBot="1">
      <c r="B42" s="243" t="s">
        <v>51</v>
      </c>
      <c r="C42" s="243"/>
      <c r="D42" s="243" t="s">
        <v>52</v>
      </c>
      <c r="E42" s="243"/>
      <c r="F42" s="243"/>
    </row>
    <row r="43" spans="1:6" s="80" customFormat="1" ht="18.75" customHeight="1" hidden="1" thickBot="1">
      <c r="A43" s="80">
        <v>1</v>
      </c>
      <c r="B43" s="277">
        <f>IF('２ エントリー'!D33="","",'２ エントリー'!D33)</f>
      </c>
      <c r="C43" s="278"/>
      <c r="D43" s="240">
        <f>IF('２ エントリー'!E33="","",'２ エントリー'!E33)</f>
      </c>
      <c r="E43" s="241"/>
      <c r="F43" s="242"/>
    </row>
    <row r="44" ht="9" customHeight="1" hidden="1"/>
    <row r="45" spans="1:6" ht="15" customHeight="1" thickBot="1">
      <c r="A45" s="257" t="s">
        <v>55</v>
      </c>
      <c r="B45" s="257"/>
      <c r="D45" s="259"/>
      <c r="E45" s="259"/>
      <c r="F45" s="259"/>
    </row>
    <row r="46" spans="2:6" s="80" customFormat="1" ht="18.75" customHeight="1">
      <c r="B46" s="267" t="str">
        <f>"（顧 　問）："&amp;'1 学校情報'!AC5</f>
        <v>（顧 　問）：</v>
      </c>
      <c r="C46" s="268"/>
      <c r="D46" s="269">
        <f>IF('1 学校情報'!R5="","","[備考]："&amp;'1 学校情報'!R5)</f>
      </c>
      <c r="E46" s="269"/>
      <c r="F46" s="270"/>
    </row>
    <row r="47" spans="2:6" s="80" customFormat="1" ht="18.75" customHeight="1">
      <c r="B47" s="279" t="str">
        <f>"（引率者）："&amp;'1 学校情報'!AF5</f>
        <v>（引率者）：</v>
      </c>
      <c r="C47" s="280"/>
      <c r="D47" s="260"/>
      <c r="E47" s="260"/>
      <c r="F47" s="261"/>
    </row>
    <row r="48" spans="2:6" s="80" customFormat="1" ht="18.75" customHeight="1" thickBot="1">
      <c r="B48" s="265" t="str">
        <f>"（参加生徒）："&amp;'1 学校情報'!AI5&amp;"名"</f>
        <v>（参加生徒）：名</v>
      </c>
      <c r="C48" s="266"/>
      <c r="D48" s="253"/>
      <c r="E48" s="253"/>
      <c r="F48" s="254"/>
    </row>
    <row r="49" ht="9" customHeight="1"/>
    <row r="50" spans="1:10" ht="15" thickBot="1">
      <c r="A50" s="264" t="s">
        <v>0</v>
      </c>
      <c r="B50" s="264"/>
      <c r="C50" s="264"/>
      <c r="D50" s="264"/>
      <c r="E50" s="264"/>
      <c r="F50" s="264"/>
      <c r="G50" s="1"/>
      <c r="H50" s="1"/>
      <c r="I50" s="1"/>
      <c r="J50" s="1"/>
    </row>
    <row r="51" spans="2:6" ht="14.25" customHeight="1">
      <c r="B51" s="249" t="e">
        <f>"〒"&amp;'1 学校情報'!Y5&amp;"　"&amp;'1 学校情報'!Z5</f>
        <v>#N/A</v>
      </c>
      <c r="C51" s="250"/>
      <c r="D51" s="250"/>
      <c r="E51" s="250"/>
      <c r="F51" s="251"/>
    </row>
    <row r="52" spans="2:6" ht="14.25" customHeight="1">
      <c r="B52" s="247" t="e">
        <f>"（電話番号）："&amp;'1 学校情報'!AA5</f>
        <v>#N/A</v>
      </c>
      <c r="C52" s="248"/>
      <c r="D52" s="248" t="e">
        <f>"（ＦＡＸ番号）："&amp;'1 学校情報'!AB5</f>
        <v>#N/A</v>
      </c>
      <c r="E52" s="248"/>
      <c r="F52" s="258"/>
    </row>
    <row r="53" spans="2:6" s="80" customFormat="1" ht="30" customHeight="1" thickBot="1">
      <c r="B53" s="262" t="e">
        <f>VLOOKUP('1 学校情報'!B5,'０ 学校一覧'!$B$2:$H$110,3)</f>
        <v>#N/A</v>
      </c>
      <c r="C53" s="263"/>
      <c r="D53" s="81" t="s">
        <v>56</v>
      </c>
      <c r="E53" s="255" t="str">
        <f>'1 学校情報'!D5&amp;"　　　　　　印"</f>
        <v>　　　　　　印</v>
      </c>
      <c r="F53" s="256"/>
    </row>
    <row r="54" ht="14.25">
      <c r="B54" s="61" t="str">
        <f>"（学校番号："&amp;'1 学校情報'!B5&amp;"）"</f>
        <v>（学校番号：）</v>
      </c>
    </row>
  </sheetData>
  <sheetProtection password="DB19" sheet="1"/>
  <mergeCells count="58">
    <mergeCell ref="B43:C43"/>
    <mergeCell ref="D39:F39"/>
    <mergeCell ref="D33:F33"/>
    <mergeCell ref="D37:F37"/>
    <mergeCell ref="B47:C47"/>
    <mergeCell ref="D19:F19"/>
    <mergeCell ref="D20:F20"/>
    <mergeCell ref="D21:F21"/>
    <mergeCell ref="D25:F25"/>
    <mergeCell ref="D38:F38"/>
    <mergeCell ref="D36:F36"/>
    <mergeCell ref="B31:C31"/>
    <mergeCell ref="D42:F42"/>
    <mergeCell ref="B1:F1"/>
    <mergeCell ref="A10:B10"/>
    <mergeCell ref="A3:B3"/>
    <mergeCell ref="B27:C27"/>
    <mergeCell ref="B33:C33"/>
    <mergeCell ref="B37:C37"/>
    <mergeCell ref="D27:F27"/>
    <mergeCell ref="D31:F31"/>
    <mergeCell ref="D32:F32"/>
    <mergeCell ref="B19:C19"/>
    <mergeCell ref="B20:C20"/>
    <mergeCell ref="B21:C21"/>
    <mergeCell ref="B25:C25"/>
    <mergeCell ref="B26:C26"/>
    <mergeCell ref="D26:F26"/>
    <mergeCell ref="E53:F53"/>
    <mergeCell ref="A45:B45"/>
    <mergeCell ref="D52:F52"/>
    <mergeCell ref="D45:F45"/>
    <mergeCell ref="D47:F47"/>
    <mergeCell ref="B53:C53"/>
    <mergeCell ref="A50:F50"/>
    <mergeCell ref="B48:C48"/>
    <mergeCell ref="B46:C46"/>
    <mergeCell ref="D46:F46"/>
    <mergeCell ref="A17:C17"/>
    <mergeCell ref="B52:C52"/>
    <mergeCell ref="D18:F18"/>
    <mergeCell ref="B24:C24"/>
    <mergeCell ref="D24:F24"/>
    <mergeCell ref="B30:C30"/>
    <mergeCell ref="D30:F30"/>
    <mergeCell ref="B51:F51"/>
    <mergeCell ref="B39:C39"/>
    <mergeCell ref="D48:F48"/>
    <mergeCell ref="D43:F43"/>
    <mergeCell ref="B18:C18"/>
    <mergeCell ref="B36:C36"/>
    <mergeCell ref="A41:C41"/>
    <mergeCell ref="B42:C42"/>
    <mergeCell ref="A35:C35"/>
    <mergeCell ref="A29:C29"/>
    <mergeCell ref="A23:C23"/>
    <mergeCell ref="B38:C38"/>
    <mergeCell ref="B32:C32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00390625" style="143" customWidth="1"/>
    <col min="2" max="2" width="5.00390625" style="133" customWidth="1"/>
    <col min="3" max="5" width="15.00390625" style="133" customWidth="1"/>
    <col min="6" max="7" width="5.00390625" style="133" customWidth="1"/>
    <col min="9" max="9" width="5.00390625" style="133" customWidth="1"/>
    <col min="10" max="12" width="15.00390625" style="133" customWidth="1"/>
    <col min="13" max="15" width="5.00390625" style="133" customWidth="1"/>
    <col min="16" max="16" width="14.00390625" style="133" customWidth="1"/>
    <col min="18" max="18" width="5.00390625" style="133" customWidth="1"/>
    <col min="19" max="21" width="15.00390625" style="133" customWidth="1"/>
    <col min="23" max="23" width="5.00390625" style="133" customWidth="1"/>
    <col min="24" max="26" width="15.00390625" style="133" customWidth="1"/>
    <col min="28" max="28" width="5.00390625" style="133" customWidth="1"/>
    <col min="29" max="31" width="15.00390625" style="133" customWidth="1"/>
    <col min="33" max="33" width="5.00390625" style="133" customWidth="1"/>
    <col min="34" max="36" width="15.00390625" style="133" customWidth="1"/>
    <col min="38" max="38" width="5.00390625" style="133" customWidth="1"/>
    <col min="39" max="41" width="15.00390625" style="133" customWidth="1"/>
  </cols>
  <sheetData>
    <row r="1" spans="1:47" s="134" customFormat="1" ht="15" thickBot="1">
      <c r="A1" s="148"/>
      <c r="B1" s="281" t="str">
        <f>IF('基本情報'!J23="","",'基本情報'!J23)</f>
        <v>【アナウンス部門】</v>
      </c>
      <c r="C1" s="281"/>
      <c r="D1" s="281"/>
      <c r="E1" s="281"/>
      <c r="F1" s="281"/>
      <c r="G1" s="281"/>
      <c r="I1" s="281" t="str">
        <f>IF('基本情報'!J24="","",'基本情報'!J24)</f>
        <v>【朗読部門】</v>
      </c>
      <c r="J1" s="281"/>
      <c r="K1" s="281"/>
      <c r="L1" s="281"/>
      <c r="M1" s="281"/>
      <c r="N1" s="281"/>
      <c r="O1" s="281"/>
      <c r="P1" s="281"/>
      <c r="R1" s="281" t="str">
        <f>IF('基本情報'!J25="","",'基本情報'!J25)</f>
        <v>【ラジオ番組部門】</v>
      </c>
      <c r="S1" s="281"/>
      <c r="T1" s="281"/>
      <c r="U1" s="281"/>
      <c r="W1" s="281" t="str">
        <f>IF('基本情報'!J26="","",'基本情報'!J26)</f>
        <v>【テレビ番組部門】</v>
      </c>
      <c r="X1" s="281"/>
      <c r="Y1" s="281"/>
      <c r="Z1" s="281"/>
      <c r="AB1" s="281">
        <f>IF('基本情報'!J27="","",'基本情報'!J27)</f>
      </c>
      <c r="AC1" s="281"/>
      <c r="AD1" s="281"/>
      <c r="AE1" s="281"/>
      <c r="AG1" s="281">
        <f>IF('基本情報'!J28="","",'基本情報'!J28)</f>
      </c>
      <c r="AH1" s="281"/>
      <c r="AI1" s="281"/>
      <c r="AJ1" s="281"/>
      <c r="AL1" s="281">
        <f>IF('基本情報'!J29="","",'基本情報'!J29)</f>
      </c>
      <c r="AM1" s="281"/>
      <c r="AN1" s="281"/>
      <c r="AO1" s="281"/>
      <c r="AP1" s="134">
        <v>1</v>
      </c>
      <c r="AQ1" s="134">
        <v>2</v>
      </c>
      <c r="AR1" s="134">
        <v>3</v>
      </c>
      <c r="AS1" s="214">
        <v>4</v>
      </c>
      <c r="AT1" s="214">
        <v>5</v>
      </c>
      <c r="AU1" s="214">
        <v>6</v>
      </c>
    </row>
    <row r="2" spans="1:41" s="136" customFormat="1" ht="14.25" thickBot="1">
      <c r="A2" s="149"/>
      <c r="B2" s="137" t="s">
        <v>596</v>
      </c>
      <c r="C2" s="138" t="s">
        <v>592</v>
      </c>
      <c r="D2" s="138" t="s">
        <v>593</v>
      </c>
      <c r="E2" s="138" t="s">
        <v>600</v>
      </c>
      <c r="F2" s="138" t="s">
        <v>594</v>
      </c>
      <c r="G2" s="139" t="s">
        <v>595</v>
      </c>
      <c r="I2" s="137" t="s">
        <v>596</v>
      </c>
      <c r="J2" s="138" t="s">
        <v>598</v>
      </c>
      <c r="K2" s="138" t="s">
        <v>599</v>
      </c>
      <c r="L2" s="138" t="s">
        <v>600</v>
      </c>
      <c r="M2" s="138" t="s">
        <v>594</v>
      </c>
      <c r="N2" s="138" t="s">
        <v>602</v>
      </c>
      <c r="O2" s="138" t="s">
        <v>595</v>
      </c>
      <c r="P2" s="139" t="s">
        <v>597</v>
      </c>
      <c r="R2" s="137" t="s">
        <v>596</v>
      </c>
      <c r="S2" s="138" t="s">
        <v>592</v>
      </c>
      <c r="T2" s="138" t="s">
        <v>601</v>
      </c>
      <c r="U2" s="139" t="s">
        <v>603</v>
      </c>
      <c r="W2" s="137" t="s">
        <v>596</v>
      </c>
      <c r="X2" s="138" t="s">
        <v>592</v>
      </c>
      <c r="Y2" s="138" t="s">
        <v>601</v>
      </c>
      <c r="Z2" s="139" t="s">
        <v>603</v>
      </c>
      <c r="AB2" s="137" t="s">
        <v>596</v>
      </c>
      <c r="AC2" s="138" t="s">
        <v>592</v>
      </c>
      <c r="AD2" s="138" t="s">
        <v>601</v>
      </c>
      <c r="AE2" s="139" t="s">
        <v>603</v>
      </c>
      <c r="AG2" s="137" t="s">
        <v>596</v>
      </c>
      <c r="AH2" s="138" t="s">
        <v>592</v>
      </c>
      <c r="AI2" s="138" t="s">
        <v>601</v>
      </c>
      <c r="AJ2" s="139" t="s">
        <v>603</v>
      </c>
      <c r="AL2" s="137" t="s">
        <v>596</v>
      </c>
      <c r="AM2" s="138" t="s">
        <v>592</v>
      </c>
      <c r="AN2" s="138" t="s">
        <v>601</v>
      </c>
      <c r="AO2" s="139" t="s">
        <v>603</v>
      </c>
    </row>
    <row r="3" spans="2:47" ht="13.5">
      <c r="B3" s="141">
        <f>IF(D3="","",'1 学校情報'!$B$5)</f>
      </c>
      <c r="C3" s="141">
        <f>IF(D3="","",'1 学校情報'!$C$5)</f>
      </c>
      <c r="D3" s="141">
        <f>IF('２ エントリー'!D13="","",'２ エントリー'!D13)</f>
      </c>
      <c r="E3" s="141">
        <f>IF('２ エントリー'!E13="","",'２ エントリー'!E13)</f>
      </c>
      <c r="F3" s="141">
        <f>IF('２ エントリー'!F13="","",'２ エントリー'!F13)</f>
      </c>
      <c r="G3" s="141">
        <f>IF('２ エントリー'!H13="","",'２ エントリー'!H13)</f>
      </c>
      <c r="I3" s="141">
        <f>IF(K3="","",'1 学校情報'!$B$5)</f>
      </c>
      <c r="J3" s="141">
        <f>IF(K3="","",'1 学校情報'!$C$5)</f>
      </c>
      <c r="K3" s="141">
        <f>IF('２ エントリー'!D17="","",'２ エントリー'!D17)</f>
      </c>
      <c r="L3" s="141">
        <f>IF('２ エントリー'!E17="","",'２ エントリー'!E17)</f>
      </c>
      <c r="M3" s="141">
        <f>IF('２ エントリー'!F17="","",'２ エントリー'!F17)</f>
      </c>
      <c r="N3" s="141">
        <f>IF('２ エントリー'!G17="","",'２ エントリー'!G17)</f>
      </c>
      <c r="O3" s="142">
        <f>IF('２ エントリー'!H17="","",'２ エントリー'!H17)</f>
      </c>
      <c r="P3" s="141">
        <f>IF(N3="","",VLOOKUP(N3,'２ エントリー'!$AH$17:$AI$21,2))</f>
      </c>
      <c r="R3" s="130">
        <f>IF(T3="","",'1 学校情報'!$B$5)</f>
      </c>
      <c r="S3" s="131">
        <f>IF(T3="","",'1 学校情報'!$C$5)</f>
      </c>
      <c r="T3" s="131">
        <f>IF('２ エントリー'!D21="","",'２ エントリー'!D21)</f>
      </c>
      <c r="U3" s="132">
        <f>IF('２ エントリー'!E21="","",'２ エントリー'!E21)</f>
      </c>
      <c r="W3" s="130">
        <f>IF(Y3="","",'1 学校情報'!$B$5)</f>
      </c>
      <c r="X3" s="131">
        <f>IF(Y3="","",'1 学校情報'!$C$5)</f>
      </c>
      <c r="Y3" s="131">
        <f>IF('２ エントリー'!D24="","",'２ エントリー'!D24)</f>
      </c>
      <c r="Z3" s="132">
        <f>IF('２ エントリー'!E24="","",'２ エントリー'!E24)</f>
      </c>
      <c r="AB3" s="130">
        <f>IF(AD3="","",'1 学校情報'!$B$5)</f>
      </c>
      <c r="AC3" s="131">
        <f>IF(AD3="","",'1 学校情報'!$C$5)</f>
      </c>
      <c r="AD3" s="131">
        <f>IF('２ エントリー'!D27="","",'２ エントリー'!D27)</f>
      </c>
      <c r="AE3" s="132">
        <f>IF('２ エントリー'!E27="","",'２ エントリー'!E27)</f>
      </c>
      <c r="AG3" s="130">
        <f>IF(AI3="","",'1 学校情報'!$B$5)</f>
      </c>
      <c r="AH3" s="131">
        <f>IF(AI3="","",'1 学校情報'!$C$5)</f>
      </c>
      <c r="AI3" s="131">
        <f>IF('２ エントリー'!D30="","",'２ エントリー'!D30)</f>
      </c>
      <c r="AJ3" s="132">
        <f>IF('２ エントリー'!E30="","",'２ エントリー'!E30)</f>
      </c>
      <c r="AL3" s="130">
        <f>IF(AN3="","",'1 学校情報'!$B$5)</f>
      </c>
      <c r="AM3" s="131">
        <f>IF(AN3="","",'1 学校情報'!$C$5)</f>
      </c>
      <c r="AN3" s="131">
        <f>IF('２ エントリー'!D33="","",'２ エントリー'!D33)</f>
      </c>
      <c r="AO3" s="132">
        <f>IF('２ エントリー'!E33="","",'２ エントリー'!E33)</f>
      </c>
      <c r="AQ3">
        <f>IF('1 学校情報'!B5="","",'1 学校情報'!B5)</f>
      </c>
      <c r="AR3" t="e">
        <f>IF('1 学校情報'!C5="","",'1 学校情報'!C5)</f>
        <v>#N/A</v>
      </c>
      <c r="AS3">
        <f>IF('1 学校情報'!O5="","",'1 学校情報'!O5)</f>
      </c>
      <c r="AT3">
        <f>IF('1 学校情報'!P5="","",'1 学校情報'!P5)</f>
      </c>
      <c r="AU3">
        <f>IF('1 学校情報'!Q5="","",'1 学校情報'!Q5)</f>
      </c>
    </row>
    <row r="4" spans="2:41" ht="13.5">
      <c r="B4" s="131">
        <f>IF(D4="","",'1 学校情報'!$B$5)</f>
      </c>
      <c r="C4" s="131">
        <f>IF(D4="","",'1 学校情報'!$C$5)</f>
      </c>
      <c r="D4" s="131">
        <f>IF('２ エントリー'!D14="","",'２ エントリー'!D14)</f>
      </c>
      <c r="E4" s="131">
        <f>IF('２ エントリー'!E14="","",'２ エントリー'!E14)</f>
      </c>
      <c r="F4" s="131">
        <f>IF('２ エントリー'!F14="","",'２ エントリー'!F14)</f>
      </c>
      <c r="G4" s="131">
        <f>IF('２ エントリー'!H14="","",'２ エントリー'!H14)</f>
      </c>
      <c r="I4" s="131">
        <f>IF(K4="","",'1 学校情報'!$B$5)</f>
      </c>
      <c r="J4" s="131">
        <f>IF(K4="","",'1 学校情報'!$C$5)</f>
      </c>
      <c r="K4" s="131">
        <f>IF('２ エントリー'!D18="","",'２ エントリー'!D18)</f>
      </c>
      <c r="L4" s="131">
        <f>IF('２ エントリー'!E18="","",'２ エントリー'!E18)</f>
      </c>
      <c r="M4" s="131">
        <f>IF('２ エントリー'!F18="","",'２ エントリー'!F18)</f>
      </c>
      <c r="N4" s="131">
        <f>IF('２ エントリー'!G18="","",'２ エントリー'!G18)</f>
      </c>
      <c r="O4" s="140">
        <f>IF('２ エントリー'!H18="","",'２ エントリー'!H18)</f>
      </c>
      <c r="P4" s="131">
        <f>IF(N4="","",VLOOKUP(N4,'２ エントリー'!$AH$17:$AI$21,2))</f>
      </c>
      <c r="R4" s="130">
        <f>IF(T4="","",'1 学校情報'!$B$5)</f>
      </c>
      <c r="S4" s="131">
        <f>IF(T4="","",'1 学校情報'!$C$5)</f>
      </c>
      <c r="T4" s="131">
        <f>IF('２ エントリー'!D22="","",'２ エントリー'!D22)</f>
      </c>
      <c r="U4" s="132">
        <f>IF('２ エントリー'!E22="","",'２ エントリー'!E22)</f>
      </c>
      <c r="W4" s="130">
        <f>IF(Y4="","",'1 学校情報'!$B$5)</f>
      </c>
      <c r="X4" s="131">
        <f>IF(Y4="","",'1 学校情報'!$C$5)</f>
      </c>
      <c r="Y4" s="131">
        <f>IF('２ エントリー'!D25="","",'２ エントリー'!D25)</f>
      </c>
      <c r="Z4" s="132">
        <f>IF('２ エントリー'!E25="","",'２ エントリー'!E25)</f>
      </c>
      <c r="AB4" s="130">
        <f>IF(AD4="","",'1 学校情報'!$B$5)</f>
      </c>
      <c r="AC4" s="131">
        <f>IF(AD4="","",'1 学校情報'!$C$5)</f>
      </c>
      <c r="AD4" s="131">
        <f>IF('２ エントリー'!D28="","",'２ エントリー'!D28)</f>
      </c>
      <c r="AE4" s="132">
        <f>IF('２ エントリー'!E28="","",'２ エントリー'!E28)</f>
      </c>
      <c r="AG4" s="130">
        <f>IF(AI4="","",'1 学校情報'!$B$5)</f>
      </c>
      <c r="AH4" s="131">
        <f>IF(AI4="","",'1 学校情報'!$C$5)</f>
      </c>
      <c r="AI4" s="131">
        <f>IF('２ エントリー'!D31="","",'２ エントリー'!D31)</f>
      </c>
      <c r="AJ4" s="132">
        <f>IF('２ エントリー'!E31="","",'２ エントリー'!E31)</f>
      </c>
      <c r="AL4" s="130">
        <f>IF(AN4="","",'1 学校情報'!$B$5)</f>
      </c>
      <c r="AM4" s="131">
        <f>IF(AN4="","",'1 学校情報'!$C$5)</f>
      </c>
      <c r="AN4" s="131"/>
      <c r="AO4" s="132"/>
    </row>
    <row r="5" spans="2:41" ht="13.5">
      <c r="B5" s="131">
        <f>IF(D5="","",'1 学校情報'!$B$5)</f>
      </c>
      <c r="C5" s="131">
        <f>IF(D5="","",'1 学校情報'!$C$5)</f>
      </c>
      <c r="D5" s="131">
        <f>IF('２ エントリー'!D15="","",'２ エントリー'!D15)</f>
      </c>
      <c r="E5" s="131">
        <f>IF('２ エントリー'!E15="","",'２ エントリー'!E15)</f>
      </c>
      <c r="F5" s="131">
        <f>IF('２ エントリー'!F15="","",'２ エントリー'!F15)</f>
      </c>
      <c r="G5" s="131">
        <f>IF('２ エントリー'!H15="","",'２ エントリー'!H15)</f>
      </c>
      <c r="I5" s="131">
        <f>IF(K5="","",'1 学校情報'!$B$5)</f>
      </c>
      <c r="J5" s="131">
        <f>IF(K5="","",'1 学校情報'!$C$5)</f>
      </c>
      <c r="K5" s="131">
        <f>IF('２ エントリー'!D19="","",'２ エントリー'!D19)</f>
      </c>
      <c r="L5" s="131">
        <f>IF('２ エントリー'!E19="","",'２ エントリー'!E19)</f>
      </c>
      <c r="M5" s="131">
        <f>IF('２ エントリー'!F19="","",'２ エントリー'!F19)</f>
      </c>
      <c r="N5" s="131">
        <f>IF('２ エントリー'!G19="","",'２ エントリー'!G19)</f>
      </c>
      <c r="O5" s="140">
        <f>IF('２ エントリー'!H19="","",'２ エントリー'!H19)</f>
      </c>
      <c r="P5" s="131">
        <f>IF(N5="","",VLOOKUP(N5,'２ エントリー'!$AH$17:$AI$21,2))</f>
      </c>
      <c r="R5" s="130">
        <f>IF(T5="","",'1 学校情報'!$B$5)</f>
      </c>
      <c r="S5" s="131">
        <f>IF(T5="","",'1 学校情報'!$C$5)</f>
      </c>
      <c r="T5" s="131">
        <f>IF('２ エントリー'!D23="","",'２ エントリー'!D23)</f>
      </c>
      <c r="U5" s="132">
        <f>IF('２ エントリー'!E23="","",'２ エントリー'!E23)</f>
      </c>
      <c r="W5" s="130">
        <f>IF(Y5="","",'1 学校情報'!$B$5)</f>
      </c>
      <c r="X5" s="131">
        <f>IF(Y5="","",'1 学校情報'!$C$5)</f>
      </c>
      <c r="Y5" s="131">
        <f>IF('２ エントリー'!D26="","",'２ エントリー'!D26)</f>
      </c>
      <c r="Z5" s="132">
        <f>IF('２ エントリー'!E26="","",'２ エントリー'!E26)</f>
      </c>
      <c r="AB5" s="130">
        <f>IF(AD5="","",'1 学校情報'!$B$5)</f>
      </c>
      <c r="AC5" s="131">
        <f>IF(AD5="","",'1 学校情報'!$C$5)</f>
      </c>
      <c r="AD5" s="131">
        <f>IF('２ エントリー'!D29="","",'２ エントリー'!D29)</f>
      </c>
      <c r="AE5" s="132">
        <f>IF('２ エントリー'!E29="","",'２ エントリー'!E29)</f>
      </c>
      <c r="AG5" s="130">
        <f>IF(AI5="","",'1 学校情報'!$B$5)</f>
      </c>
      <c r="AH5" s="131">
        <f>IF(AI5="","",'1 学校情報'!$C$5)</f>
      </c>
      <c r="AI5" s="131">
        <f>IF('２ エントリー'!D32="","",'２ エントリー'!D32)</f>
      </c>
      <c r="AJ5" s="132">
        <f>IF('２ エントリー'!E32="","",'２ エントリー'!E32)</f>
      </c>
      <c r="AL5" s="130">
        <f>IF(AN5="","",'1 学校情報'!$B$5)</f>
      </c>
      <c r="AM5" s="131">
        <f>IF(AN5="","",'1 学校情報'!$C$5)</f>
      </c>
      <c r="AN5" s="131"/>
      <c r="AO5" s="132"/>
    </row>
    <row r="6" spans="2:41" ht="13.5">
      <c r="B6" s="131">
        <f>IF(D6="","",'1 学校情報'!$B$5)</f>
      </c>
      <c r="C6" s="131">
        <f>IF(D6="","",'1 学校情報'!$C$5)</f>
      </c>
      <c r="D6" s="131">
        <f>IF('２ エントリー'!D16="","",'２ エントリー'!D16)</f>
      </c>
      <c r="E6" s="131">
        <f>IF('２ エントリー'!E16="","",'２ エントリー'!E16)</f>
      </c>
      <c r="F6" s="131">
        <f>IF('２ エントリー'!F16="","",'２ エントリー'!F16)</f>
      </c>
      <c r="G6" s="131">
        <f>IF('２ エントリー'!H16="","",'２ エントリー'!H16)</f>
      </c>
      <c r="I6" s="131">
        <f>IF(K6="","",'1 学校情報'!$B$5)</f>
      </c>
      <c r="J6" s="131">
        <f>IF(K6="","",'1 学校情報'!$C$5)</f>
      </c>
      <c r="K6" s="131">
        <f>IF('２ エントリー'!D20="","",'２ エントリー'!D20)</f>
      </c>
      <c r="L6" s="131">
        <f>IF('２ エントリー'!E20="","",'２ エントリー'!E20)</f>
      </c>
      <c r="M6" s="131">
        <f>IF('２ エントリー'!F20="","",'２ エントリー'!F20)</f>
      </c>
      <c r="N6" s="131">
        <f>IF('２ エントリー'!G20="","",'２ エントリー'!G20)</f>
      </c>
      <c r="O6" s="140">
        <f>IF('２ エントリー'!H20="","",'２ エントリー'!H20)</f>
      </c>
      <c r="P6" s="131">
        <f>IF(N6="","",VLOOKUP(N6,'２ エントリー'!$AH$17:$AI$21,2))</f>
      </c>
      <c r="R6" s="130"/>
      <c r="S6" s="131"/>
      <c r="T6" s="131"/>
      <c r="U6" s="132"/>
      <c r="W6" s="130"/>
      <c r="X6" s="131"/>
      <c r="Y6" s="131"/>
      <c r="Z6" s="132"/>
      <c r="AB6" s="130"/>
      <c r="AC6" s="131"/>
      <c r="AD6" s="131"/>
      <c r="AE6" s="132"/>
      <c r="AG6" s="130"/>
      <c r="AH6" s="131"/>
      <c r="AI6" s="131"/>
      <c r="AJ6" s="132"/>
      <c r="AL6" s="130"/>
      <c r="AM6" s="131"/>
      <c r="AN6" s="131"/>
      <c r="AO6" s="132"/>
    </row>
    <row r="7" spans="18:41" ht="13.5">
      <c r="R7" s="135"/>
      <c r="S7" s="135"/>
      <c r="T7" s="135"/>
      <c r="U7" s="135"/>
      <c r="W7" s="135"/>
      <c r="X7" s="135"/>
      <c r="Y7" s="135"/>
      <c r="Z7" s="135"/>
      <c r="AB7" s="135"/>
      <c r="AC7" s="135"/>
      <c r="AD7" s="135"/>
      <c r="AE7" s="135"/>
      <c r="AG7" s="135">
        <f>IF(AI7="","",'1 学校情報'!$B$5)</f>
      </c>
      <c r="AH7" s="135">
        <f>IF(AI7="","",'1 学校情報'!$C$5)</f>
      </c>
      <c r="AI7" s="135">
        <f>IF('２ エントリー'!D34="","",'２ エントリー'!D34)</f>
      </c>
      <c r="AJ7" s="135">
        <f>IF('２ エントリー'!E34="","",'２ エントリー'!E34)</f>
      </c>
      <c r="AL7" s="135"/>
      <c r="AM7" s="135"/>
      <c r="AN7" s="135"/>
      <c r="AO7" s="135"/>
    </row>
  </sheetData>
  <sheetProtection/>
  <mergeCells count="7">
    <mergeCell ref="AL1:AO1"/>
    <mergeCell ref="B1:G1"/>
    <mergeCell ref="I1:P1"/>
    <mergeCell ref="R1:U1"/>
    <mergeCell ref="W1:Z1"/>
    <mergeCell ref="AB1:AE1"/>
    <mergeCell ref="AG1:A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kaz-i</dc:creator>
  <cp:keywords/>
  <dc:description/>
  <cp:lastModifiedBy>和人 岩田</cp:lastModifiedBy>
  <cp:lastPrinted>2023-09-14T05:59:47Z</cp:lastPrinted>
  <dcterms:created xsi:type="dcterms:W3CDTF">2013-04-01T00:36:44Z</dcterms:created>
  <dcterms:modified xsi:type="dcterms:W3CDTF">2023-09-16T04:16:19Z</dcterms:modified>
  <cp:category/>
  <cp:version/>
  <cp:contentType/>
  <cp:contentStatus/>
</cp:coreProperties>
</file>